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G:\Upphandling\Upphandlingar\Resebyråtjänster\Resebyråtjänster 2022\11. Avtal\1. Dokument hemsidan\"/>
    </mc:Choice>
  </mc:AlternateContent>
  <xr:revisionPtr revIDLastSave="0" documentId="13_ncr:1_{E322DE73-9469-4648-8654-EF57609D8772}" xr6:coauthVersionLast="47" xr6:coauthVersionMax="47" xr10:uidLastSave="{00000000-0000-0000-0000-000000000000}"/>
  <bookViews>
    <workbookView xWindow="-120" yWindow="-120" windowWidth="29040" windowHeight="15990" tabRatio="837" xr2:uid="{00000000-000D-0000-FFFF-FFFF00000000}"/>
  </bookViews>
  <sheets>
    <sheet name="1.Instruktion" sheetId="46" r:id="rId1"/>
    <sheet name="Utvärderingsmod.- flik tas bort" sheetId="52" r:id="rId2"/>
    <sheet name="2.Grundinfo " sheetId="39" r:id="rId3"/>
    <sheet name="3.Förutsättningar och behov" sheetId="40" r:id="rId4"/>
    <sheet name="4.Kravkatalog" sheetId="50" r:id="rId5"/>
    <sheet name="5. Max. vite Svarstid e-post " sheetId="41" r:id="rId6"/>
    <sheet name="6. Max. vite Svarstid telefon" sheetId="42" r:id="rId7"/>
    <sheet name="7. Max. vite Svarstid Jour" sheetId="43" r:id="rId8"/>
    <sheet name="8. Anbudspriser" sheetId="47" r:id="rId9"/>
    <sheet name="9. Leverantörsuppgifter" sheetId="53" r:id="rId10"/>
    <sheet name="10. Jämförelsetal" sheetId="51" r:id="rId11"/>
    <sheet name="Admin" sheetId="19"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52" l="1"/>
  <c r="Y27" i="50" l="1"/>
  <c r="Y28" i="50"/>
  <c r="Y29" i="50"/>
  <c r="AA29" i="50" s="1"/>
  <c r="Y30" i="50"/>
  <c r="AA30" i="50" s="1"/>
  <c r="Y31" i="50"/>
  <c r="Y32" i="50"/>
  <c r="Y33" i="50"/>
  <c r="AA33" i="50" s="1"/>
  <c r="Y34" i="50"/>
  <c r="AA34" i="50" s="1"/>
  <c r="Y35" i="50"/>
  <c r="Y36" i="50"/>
  <c r="AA36" i="50" s="1"/>
  <c r="Y37" i="50"/>
  <c r="AA37" i="50" s="1"/>
  <c r="Y38" i="50"/>
  <c r="AA38" i="50" s="1"/>
  <c r="Y39" i="50"/>
  <c r="AA39" i="50" s="1"/>
  <c r="Y40" i="50"/>
  <c r="AA40" i="50" s="1"/>
  <c r="Y41" i="50"/>
  <c r="AA41" i="50" s="1"/>
  <c r="Y42" i="50"/>
  <c r="AA42" i="50" s="1"/>
  <c r="Y43" i="50"/>
  <c r="Y44" i="50"/>
  <c r="AA44" i="50" s="1"/>
  <c r="Y45" i="50"/>
  <c r="AA45" i="50" s="1"/>
  <c r="Y46" i="50"/>
  <c r="AA46" i="50" s="1"/>
  <c r="Y47" i="50"/>
  <c r="Y48" i="50"/>
  <c r="Y49" i="50"/>
  <c r="Y50" i="50"/>
  <c r="AA50" i="50" s="1"/>
  <c r="Y51" i="50"/>
  <c r="Y52" i="50"/>
  <c r="AA52" i="50" s="1"/>
  <c r="Y53" i="50"/>
  <c r="AA53" i="50" s="1"/>
  <c r="Y54" i="50"/>
  <c r="AA54" i="50" s="1"/>
  <c r="Y55" i="50"/>
  <c r="Y56" i="50"/>
  <c r="Y57" i="50"/>
  <c r="AA57" i="50" s="1"/>
  <c r="Y58" i="50"/>
  <c r="AA58" i="50" s="1"/>
  <c r="Y59" i="50"/>
  <c r="Y60" i="50"/>
  <c r="AA60" i="50" s="1"/>
  <c r="Y61" i="50"/>
  <c r="AA61" i="50" s="1"/>
  <c r="Y62" i="50"/>
  <c r="AA62" i="50" s="1"/>
  <c r="Y63" i="50"/>
  <c r="AA63" i="50" s="1"/>
  <c r="AA27" i="50"/>
  <c r="AA28" i="50"/>
  <c r="AA31" i="50"/>
  <c r="AA32" i="50"/>
  <c r="AA35" i="50"/>
  <c r="AA43" i="50"/>
  <c r="AA47" i="50"/>
  <c r="AA48" i="50"/>
  <c r="AA49" i="50"/>
  <c r="AA51" i="50"/>
  <c r="AA55" i="50"/>
  <c r="AA56" i="50"/>
  <c r="AA59" i="50"/>
  <c r="K9" i="19"/>
  <c r="E5" i="47" s="1"/>
  <c r="A6" i="47" s="1"/>
  <c r="L9" i="19"/>
  <c r="N111" i="47"/>
  <c r="P111" i="47" s="1"/>
  <c r="N106" i="47"/>
  <c r="P106" i="47" s="1"/>
  <c r="N104" i="47"/>
  <c r="P104" i="47" s="1"/>
  <c r="N99" i="47"/>
  <c r="P99" i="47" s="1"/>
  <c r="N93" i="47"/>
  <c r="P93" i="47" s="1"/>
  <c r="O87" i="47"/>
  <c r="N87" i="47"/>
  <c r="N82" i="47"/>
  <c r="P82" i="47" s="1"/>
  <c r="N80" i="47"/>
  <c r="P80" i="47" s="1"/>
  <c r="N74" i="47"/>
  <c r="P74" i="47" s="1"/>
  <c r="O69" i="47"/>
  <c r="N69" i="47"/>
  <c r="O64" i="47"/>
  <c r="N64" i="47"/>
  <c r="O59" i="47"/>
  <c r="P59" i="47" s="1"/>
  <c r="N57" i="47"/>
  <c r="P57" i="47" s="1"/>
  <c r="N55" i="47"/>
  <c r="P55" i="47" s="1"/>
  <c r="N23" i="47"/>
  <c r="P23" i="47" s="1"/>
  <c r="N43" i="47"/>
  <c r="P43" i="47" s="1"/>
  <c r="N50" i="47"/>
  <c r="P50" i="47" s="1"/>
  <c r="O48" i="47"/>
  <c r="N48" i="47"/>
  <c r="O38" i="47"/>
  <c r="P38" i="47" s="1"/>
  <c r="N25" i="47"/>
  <c r="P25" i="47" s="1"/>
  <c r="N28" i="47"/>
  <c r="P28" i="47" s="1"/>
  <c r="N31" i="47"/>
  <c r="P31" i="47" s="1"/>
  <c r="N33" i="47"/>
  <c r="P33" i="47" s="1"/>
  <c r="N35" i="47"/>
  <c r="P35" i="47" s="1"/>
  <c r="K4" i="19"/>
  <c r="E11" i="47" s="1"/>
  <c r="A12" i="47" s="1"/>
  <c r="L4" i="19"/>
  <c r="AA23" i="50" l="1"/>
  <c r="P64" i="47"/>
  <c r="P48" i="47"/>
  <c r="P87" i="47"/>
  <c r="P69" i="47"/>
  <c r="V64" i="50"/>
  <c r="J114" i="47" l="1"/>
  <c r="Q115" i="47" s="1"/>
  <c r="E4" i="51" s="1"/>
  <c r="I24" i="43"/>
  <c r="J24" i="43" s="1"/>
  <c r="J23" i="43"/>
  <c r="I23" i="43"/>
  <c r="J22" i="43"/>
  <c r="I22" i="43"/>
  <c r="J21" i="43"/>
  <c r="I21" i="43"/>
  <c r="J20" i="43"/>
  <c r="I20" i="43"/>
  <c r="E25" i="42"/>
  <c r="G27" i="42" s="1"/>
  <c r="I24" i="42"/>
  <c r="J24" i="42" s="1"/>
  <c r="J23" i="42"/>
  <c r="I23" i="42"/>
  <c r="J22" i="42"/>
  <c r="I22" i="42"/>
  <c r="J21" i="42"/>
  <c r="I21" i="42"/>
  <c r="J20" i="42"/>
  <c r="I20" i="42"/>
  <c r="E24" i="41"/>
  <c r="J23" i="41"/>
  <c r="L23" i="41" s="1"/>
  <c r="L22" i="41"/>
  <c r="J22" i="41"/>
  <c r="L21" i="41"/>
  <c r="J21" i="41"/>
  <c r="L20" i="41"/>
  <c r="J20" i="41"/>
  <c r="L19" i="41"/>
  <c r="J19" i="41"/>
  <c r="E5" i="51" l="1"/>
  <c r="E6" i="51" s="1"/>
  <c r="E25" i="43"/>
  <c r="G27" i="43" s="1"/>
</calcChain>
</file>

<file path=xl/sharedStrings.xml><?xml version="1.0" encoding="utf-8"?>
<sst xmlns="http://schemas.openxmlformats.org/spreadsheetml/2006/main" count="288" uniqueCount="197">
  <si>
    <t>Pris per år för bankgirokonto</t>
  </si>
  <si>
    <t>Faktor</t>
  </si>
  <si>
    <t>Nordea</t>
  </si>
  <si>
    <t>Swedbank</t>
  </si>
  <si>
    <t>Diarienummer eller motsvarande</t>
  </si>
  <si>
    <t>Kontaktperson</t>
  </si>
  <si>
    <t>Telefon</t>
  </si>
  <si>
    <t>E-post</t>
  </si>
  <si>
    <t>Adress</t>
  </si>
  <si>
    <t>Sista dag för frågor och svar</t>
  </si>
  <si>
    <t/>
  </si>
  <si>
    <t>Kategorier</t>
  </si>
  <si>
    <t>Val</t>
  </si>
  <si>
    <t>BörSka</t>
  </si>
  <si>
    <t>Ja</t>
  </si>
  <si>
    <t>Nej</t>
  </si>
  <si>
    <t>Utvärdering</t>
  </si>
  <si>
    <t>Kravet Uppfylls</t>
  </si>
  <si>
    <t>Verifikat</t>
  </si>
  <si>
    <t>Kommentar Leverantör</t>
  </si>
  <si>
    <t>Krav-kommentar</t>
  </si>
  <si>
    <t>Uppfylls Ej</t>
  </si>
  <si>
    <t>Beställar kontroll</t>
  </si>
  <si>
    <t>Org-nr</t>
  </si>
  <si>
    <t>Leverantör</t>
  </si>
  <si>
    <t>Avropande myndighet</t>
  </si>
  <si>
    <t>Sista dag för avropssvar</t>
  </si>
  <si>
    <t>Uppfylls Delvis</t>
  </si>
  <si>
    <t>Anbudets giltighetstid</t>
  </si>
  <si>
    <t>Erhållet Mervärdesavdrag</t>
  </si>
  <si>
    <t>OrgNr</t>
  </si>
  <si>
    <t>Krav enligt kravkatalog</t>
  </si>
  <si>
    <t>Maximalt vitesbelopp för kommunikationsvägen</t>
  </si>
  <si>
    <t>Ange i procent svarstid &lt; 8 timmar</t>
  </si>
  <si>
    <t>Vitesintervall</t>
  </si>
  <si>
    <t>Vitesbelopp i % av vitesgrunden</t>
  </si>
  <si>
    <t>Vitesbelopp i kr
(SEK exklusive moms)</t>
  </si>
  <si>
    <t>Vite</t>
  </si>
  <si>
    <t>Ange i procent svarstid &lt; 5 minuter</t>
  </si>
  <si>
    <t>Vitesbelopp i kr (SEK exklusive moms)</t>
  </si>
  <si>
    <t>Avropsförfrågan på ramavtal Resebyråtjänster 2022</t>
  </si>
  <si>
    <t xml:space="preserve">Personlig service </t>
  </si>
  <si>
    <t>Självbokningssystem</t>
  </si>
  <si>
    <t>Typer av arvoden</t>
  </si>
  <si>
    <t>Enhet</t>
  </si>
  <si>
    <t>Flyg</t>
  </si>
  <si>
    <t>Inrikes: Ange bokningsarvode per dokument/biljettnummer i resebyråns ordinarie bokningssystem.</t>
  </si>
  <si>
    <t>dokument/biljettnummer</t>
  </si>
  <si>
    <t>Europa: Ange bokningsarvode per dokument/biljettnummer i resebyråns ordinarie bokningssystem.</t>
  </si>
  <si>
    <t>Interkontinentalt: Ange bokningsarvode per dokument/biljettnummer i resebyråns ordinarie bokningssystem.</t>
  </si>
  <si>
    <t>Inrikes: Ange bokningsarvode per dokument/biljettnummer utanför resebyråns ordinarie bokningssystem.</t>
  </si>
  <si>
    <t>Europa: Ange bokningsarvode per dokument/biljettnummer utanför resebyråns ordinarie bokningssystem.</t>
  </si>
  <si>
    <t>Interkontinentalt: Ange bokningsarvode per dokument/biljettnummer utanför resebyråns ordinarie bokningssystem.</t>
  </si>
  <si>
    <t>Ange bokningsarvode per dokument/biljettnummer.</t>
  </si>
  <si>
    <t>Jourservice</t>
  </si>
  <si>
    <t>Ange bokningsarvode per dokument/biljettnummer utanför normal kontorstid (jourservice).</t>
  </si>
  <si>
    <t>Tåg</t>
  </si>
  <si>
    <t>Inrikes: Ange bokningsarvode per dokument/biljettnummer.</t>
  </si>
  <si>
    <t>Utrikes: Ange bokningsarvode per dokument/biljettnummer.</t>
  </si>
  <si>
    <t>Hotell/logi</t>
  </si>
  <si>
    <t>Ange ett bokningsarvode per bokning per rum i resebyråns ordinarie bokningssystem.</t>
  </si>
  <si>
    <t>hotellrum</t>
  </si>
  <si>
    <t>Ange ett bokningsarvode per bokning per rum utanför resebyråns ordinarie bokningssystem.</t>
  </si>
  <si>
    <t>Ange bokningsarvode per bokning per rum.</t>
  </si>
  <si>
    <t>Hyrbil</t>
  </si>
  <si>
    <t>Ange ett bokningsarvode per bokning per bil.</t>
  </si>
  <si>
    <t>bil</t>
  </si>
  <si>
    <t>Anslutningstransport</t>
  </si>
  <si>
    <t>Ange ett bokningsarvode per biljettnummer.</t>
  </si>
  <si>
    <t>biljettnummer</t>
  </si>
  <si>
    <t>Buss</t>
  </si>
  <si>
    <t>Båt</t>
  </si>
  <si>
    <t>Inrikes: Ange ett bokningsarvode per dokument/biljettnummer.</t>
  </si>
  <si>
    <t>Utrikes: Ange ett bokningsarvode per dokument/biljettnummer.</t>
  </si>
  <si>
    <t>Ombokning, avbokning och kreditering</t>
  </si>
  <si>
    <t>Ange ett arvode per ombokning av befintlig bokning per resenär där så är möjligt enligt dokumentvillkoren med eller utan tilläggskostnad.</t>
  </si>
  <si>
    <t>per ärende</t>
  </si>
  <si>
    <t>Omskrivning</t>
  </si>
  <si>
    <t xml:space="preserve">Ange ett arvode per utfärdande av nytt dokument där kvarvarande värde av tidigare utställt dokument utnyttjas som hel eller delvis betalning. </t>
  </si>
  <si>
    <t>per omskrivning</t>
  </si>
  <si>
    <t>Ändring/tillägg</t>
  </si>
  <si>
    <t>Ange ett arvode per ändring/tillägg på redan genomförd bokning, så som incheckning bagage, övervikt, måltider etc.</t>
  </si>
  <si>
    <t>Utställande av voucher</t>
  </si>
  <si>
    <t>Inrikes: Ange ett arvode per voucher för hotell/logi, hyrbil.</t>
  </si>
  <si>
    <t>Utrikes: Ange ett arvode per voucher för hotell/logi, hyrbil.</t>
  </si>
  <si>
    <t>Timpris för bokning av grupp- och konferensbokningstjänster enligt kravspecifikation. I timpriset ingår en komplett tjänst.</t>
  </si>
  <si>
    <t>Ange timpris för bokning av grupp- och konferensbokningstjänster.</t>
  </si>
  <si>
    <t>timpris</t>
  </si>
  <si>
    <t>Preciserande och kompletterande krav kan ställas inom följande områden:</t>
  </si>
  <si>
    <r>
      <t xml:space="preserve">Implementering
</t>
    </r>
    <r>
      <rPr>
        <sz val="10"/>
        <color theme="1"/>
        <rFont val="Corbel"/>
        <family val="2"/>
      </rPr>
      <t xml:space="preserve">Krav: Leverantören ska vara huvudansvarig för implementeringen av tjänsten. Implementeringen påbörjas kort efter kontraktstecknande, ske skyndsamt och ska avslutas senast tre månader efter implementeringens start. Med implementering avses alla aktiviteter som är relevanta att genomföra inför samarbetet mellan den upphandlande myndigheten och leverantören avseende tjänsten. Det omfattar bland annat skapandet av kundprofiler, resenärsprofiler, informationsträffar och självbokningsverktyg. I möjlig utsträckning ska den upphandlande myndigheten behålla befintliga resenärsprofiler.
Leverantören ska avsätta tid och resurser för implementering av en ny upphandlande myndighet. Implementering av en ny upphandlande myndighet får inte gå ut över befintliga upphandlande myndigheter.
</t>
    </r>
  </si>
  <si>
    <r>
      <t xml:space="preserve">Utbildning
</t>
    </r>
    <r>
      <rPr>
        <sz val="10"/>
        <color theme="1"/>
        <rFont val="Corbel"/>
        <family val="2"/>
      </rPr>
      <t xml:space="preserve">
Krav: Leverantören ska tillhandahålla utbildning avseende självbokningssystemet vid två tillfällen per år om den upphandlande myndigheten så begär.
Leverantören ska tillhandahålla en digital manual/guide avseende självbokningssystemet till den upphandlande myndigheten.
Leverantören ska även tillhandahålla utbildning eller digital manual/guide om appen. Utbildningarna ska ske digitalt.
</t>
    </r>
    <r>
      <rPr>
        <b/>
        <sz val="10"/>
        <color theme="1"/>
        <rFont val="Corbel"/>
        <family val="2"/>
      </rPr>
      <t xml:space="preserve">
</t>
    </r>
  </si>
  <si>
    <r>
      <t xml:space="preserve">Hållbarhet vid val av hotell/logi
</t>
    </r>
    <r>
      <rPr>
        <sz val="10"/>
        <color theme="1"/>
        <rFont val="Corbel"/>
        <family val="2"/>
      </rPr>
      <t>Krav: Leverantören ska om det är möjligt tillgodose den upphandlande myndighetens önskemål om hotell/logi som exempelvis är miljöcertifierad, erbjuder ekologisk och rättvisemärkt mat, har kollektivavtalsliknande villkor, arbetar aktivt mot människohandel och är fri från tv-kanaler med pornografi.
Leverantören ska i den mån det går märka ut mer hållbara hotell i bokningssystemet.
Leverantören ska tillgodose den upphandlande myndighetens önskemål om att hotellrum/annan logi med enkelhet kan nås genom kollektivtrafik.</t>
    </r>
    <r>
      <rPr>
        <b/>
        <sz val="10"/>
        <color theme="1"/>
        <rFont val="Corbel"/>
        <family val="2"/>
      </rPr>
      <t xml:space="preserve">
</t>
    </r>
  </si>
  <si>
    <r>
      <t xml:space="preserve">Klimatkompensation
</t>
    </r>
    <r>
      <rPr>
        <sz val="10"/>
        <color theme="1"/>
        <rFont val="Corbel"/>
        <family val="2"/>
      </rPr>
      <t xml:space="preserve">
Leverantören ska tillhandahålla klimatkompensation om den upphandlande myndigheten så önskar.</t>
    </r>
  </si>
  <si>
    <r>
      <t xml:space="preserve">Möten för att styra mot mer hållbara resor
</t>
    </r>
    <r>
      <rPr>
        <sz val="10"/>
        <color theme="1"/>
        <rFont val="Corbel"/>
        <family val="2"/>
      </rPr>
      <t>Den upphandlande myndigheten ska ha möjlighet att påkalla möten med leverantören för att gemensamt styra mot mer hållbara resor anpassat efter specifika bokningsmönster hos den upphandlande myndigheten. Dessa möten ska vara kostnadsfria och kan ske årligen.</t>
    </r>
  </si>
  <si>
    <r>
      <rPr>
        <b/>
        <sz val="11"/>
        <rFont val="Corbel"/>
        <family val="2"/>
      </rPr>
      <t>Svarstid telefon</t>
    </r>
    <r>
      <rPr>
        <sz val="11"/>
        <rFont val="Corbel"/>
        <family val="2"/>
      </rPr>
      <t xml:space="preserve">
</t>
    </r>
    <r>
      <rPr>
        <sz val="11"/>
        <color rgb="FF000000"/>
        <rFont val="Corbel"/>
        <family val="2"/>
      </rPr>
      <t xml:space="preserve">
Helgfria vardagar måndag – fredag, kontorstid kl. 08.00-17.00 svensk tid.
</t>
    </r>
    <r>
      <rPr>
        <sz val="11"/>
        <rFont val="Corbel"/>
        <family val="2"/>
      </rPr>
      <t xml:space="preserve">För 80 % </t>
    </r>
    <r>
      <rPr>
        <sz val="11"/>
        <color rgb="FF000000"/>
        <rFont val="Corbel"/>
        <family val="2"/>
      </rPr>
      <t xml:space="preserve">av telefonsamtalen under ett halvår ska väntetiden i telefonkö, inkl. telefonsvar, inte vara </t>
    </r>
    <r>
      <rPr>
        <sz val="11"/>
        <rFont val="Corbel"/>
        <family val="2"/>
      </rPr>
      <t>mer än fem (5) minuter för att komma fram till en resekonsult.</t>
    </r>
    <r>
      <rPr>
        <sz val="11"/>
        <color rgb="FF000000"/>
        <rFont val="Corbel"/>
        <family val="2"/>
      </rPr>
      <t xml:space="preserve"> 
Mätperioden är per halvår (om den upphandlande myndigheten inte anger annan frekvens i sin förnyade konkurrensutsättning).</t>
    </r>
    <r>
      <rPr>
        <sz val="11"/>
        <rFont val="Corbel"/>
        <family val="2"/>
      </rPr>
      <t xml:space="preserve"> Vid avsteg utgår viten enligt eskaleringstrappa nedan. </t>
    </r>
  </si>
  <si>
    <t>1. Hållbarhet
2. Självbokningssystemet - Användarvänlighet
3. Säkerhet
4. Skyddad identitet/personuppgifter
5. Faktura
6. Erfarenhet och kompetens kopplad till tjänst
7. Språk vid jourservice
8. SLA - Maximalt vitesbelopp
9. SLA statistik redovisningsfrekvens
Krav som inte omfattas av något område enligt denna Kravkatalog kan inte kravställas eller utvärderas i förnyad konkurrensutsättning.</t>
  </si>
  <si>
    <t>Namn</t>
  </si>
  <si>
    <r>
      <t xml:space="preserve">Uppskattad volym för kontraktsperioden
</t>
    </r>
    <r>
      <rPr>
        <sz val="10"/>
        <color theme="1"/>
        <rFont val="Corbel"/>
        <family val="2"/>
      </rPr>
      <t>(Antal anställda, resor etc)</t>
    </r>
  </si>
  <si>
    <t>Total utvärderingspris</t>
  </si>
  <si>
    <t>1. Hållbarhet</t>
  </si>
  <si>
    <t>2. Självbokningssystemet - Användarvänlighet</t>
  </si>
  <si>
    <t>3. Säkerhet</t>
  </si>
  <si>
    <t>4. Skyddad identitet/personuppgifter</t>
  </si>
  <si>
    <t>5. Faktura</t>
  </si>
  <si>
    <t>6. Erfarenhet och kompetens kopplad till tjänst</t>
  </si>
  <si>
    <t>7. Språk vid jourservice</t>
  </si>
  <si>
    <t>9. SLA statistik redovisningsfrekvens</t>
  </si>
  <si>
    <t>Obligatoriskt krav</t>
  </si>
  <si>
    <t>Utvärderingskriterium</t>
  </si>
  <si>
    <t>Räknare priser</t>
  </si>
  <si>
    <t>Summering personlig service</t>
  </si>
  <si>
    <t>Summering självbokning</t>
  </si>
  <si>
    <t>Antal gröna ifyllda prisceller av leverantören</t>
  </si>
  <si>
    <t>Anbudsutvärdering</t>
  </si>
  <si>
    <t>Jämförelsetal</t>
  </si>
  <si>
    <t>2. Grundinfo</t>
  </si>
  <si>
    <t>3. Förutsättningar och behov</t>
  </si>
  <si>
    <t>4. Kravkatalog</t>
  </si>
  <si>
    <t>5. Svarstider e-post, vite</t>
  </si>
  <si>
    <t>6. Svarstider telefon, vite</t>
  </si>
  <si>
    <t>7. Svarstid jourservice, vite</t>
  </si>
  <si>
    <t>Flik</t>
  </si>
  <si>
    <t>1. Instruktion</t>
  </si>
  <si>
    <t>Innehåll</t>
  </si>
  <si>
    <t>Vem ska besvara fliken?</t>
  </si>
  <si>
    <t>Information om UM, administrativa krav, kontraktsperiod samt andra UM som eventuellt omfattas</t>
  </si>
  <si>
    <t>UM</t>
  </si>
  <si>
    <t>UM och Leverantör</t>
  </si>
  <si>
    <t>UM har möjlighet att justera vitesbeloppet så att det passar det specifika avropet. Om ingen justering sker används 2500 kr som standard.</t>
  </si>
  <si>
    <t>Vad ska fyllas i?</t>
  </si>
  <si>
    <t>UM fyller i gula celler inför utskick till leverantörer</t>
  </si>
  <si>
    <t>Leverantör fyller i gröna celler i sitt avropssvar</t>
  </si>
  <si>
    <t>Denna informationsflik</t>
  </si>
  <si>
    <t>Maximalt Mervärdesavdrag</t>
  </si>
  <si>
    <t>Uträkning av utvärderingskriteriernas värde</t>
  </si>
  <si>
    <t>Totalt mervärdesavdrag</t>
  </si>
  <si>
    <t>Summering Mervärdesavdrag</t>
  </si>
  <si>
    <t>Specificera behov</t>
  </si>
  <si>
    <t>Denna mall kan användas vid förnyade konkurrensutsättningar som genomförs från ramavtalet Resebyråtjänster 2022.
Mallen består av ett antal flikar som presenteras nedan. I varje flik finns det uppgifter som antingen den Upphandlande Myndigheten (UM) måste fylla i inför att underlaget skickas till leverantörerna eller uppgifter som leverantören ska besvara i sitt avropssvar.</t>
  </si>
  <si>
    <t>I denna flik kan förutsättningarna och behoven beskrivas. Syftet är att ge leverantörerna en så tydlig bild som möjligt avseende era förutsättningar, behov och förväntningar på genomförandet av kontraktet.</t>
  </si>
  <si>
    <t>I denna flik specificerar UM sina obligatoriska krav och/eller utvärderingskriterier som baseras på kravkatalogens rubriker.</t>
  </si>
  <si>
    <t>I denna flik anger leverantören sina priser. 
Priserna multipliceras därefter med de uppskattade volymerna som UM angett i de gula cellerna.</t>
  </si>
  <si>
    <t>Total utvärderingspris per rad</t>
  </si>
  <si>
    <t>Mervärdesavdrag från kravkatalog</t>
  </si>
  <si>
    <t>b) ange önskad vikti % för kvalité (dvs. för utvärderingskriterierna)</t>
  </si>
  <si>
    <t>a) ange kontraktets uppskattade totala värde</t>
  </si>
  <si>
    <t>c) värdet som ska fördelas över kriterierna i flik 4. Katalog</t>
  </si>
  <si>
    <t xml:space="preserve">Beskrivning av krav/kriterium
</t>
  </si>
  <si>
    <t>Beskrivning av utvärdering/verfikation</t>
  </si>
  <si>
    <t>Hur ska kravet/utvärderingskriteriets uppfyllelse styrkas?</t>
  </si>
  <si>
    <t>Beskrivning av utvärderingsmodell</t>
  </si>
  <si>
    <t>I denna flik beskrivs och presenteras utvärderingsmodellen som viktar utvärderingskriterierna och pris enligt vald modell.</t>
  </si>
  <si>
    <t>Adminstrativa krav</t>
  </si>
  <si>
    <t>Kontraktsperiod</t>
  </si>
  <si>
    <t>Avropet omfattar även nedanstående avropande myndighet eller bolag:</t>
  </si>
  <si>
    <t>Kontaktuppgifter</t>
  </si>
  <si>
    <r>
      <t xml:space="preserve">Område från kravkatalog
</t>
    </r>
    <r>
      <rPr>
        <i/>
        <sz val="8"/>
        <color theme="1"/>
        <rFont val="Corbel"/>
        <family val="2"/>
      </rPr>
      <t xml:space="preserve"> </t>
    </r>
    <r>
      <rPr>
        <i/>
        <sz val="9"/>
        <color theme="1"/>
        <rFont val="Corbel"/>
        <family val="2"/>
      </rPr>
      <t>rulllist</t>
    </r>
  </si>
  <si>
    <t>Leverantörsuppgifter</t>
  </si>
  <si>
    <r>
      <t xml:space="preserve">Obligatoriskt krav/utvärderingskriterium
</t>
    </r>
    <r>
      <rPr>
        <i/>
        <sz val="10"/>
        <color theme="1"/>
        <rFont val="Corbel"/>
        <family val="2"/>
      </rPr>
      <t xml:space="preserve"> rullist</t>
    </r>
  </si>
  <si>
    <r>
      <t xml:space="preserve">Kravet Uppfylls
</t>
    </r>
    <r>
      <rPr>
        <i/>
        <sz val="10"/>
        <color theme="1"/>
        <rFont val="Corbel"/>
        <family val="2"/>
      </rPr>
      <t>rullist</t>
    </r>
  </si>
  <si>
    <t>8. Anbudspriser</t>
  </si>
  <si>
    <t>9. Leverantörsuppgifter</t>
  </si>
  <si>
    <t>10. Jämförelsetal</t>
  </si>
  <si>
    <r>
      <t xml:space="preserve">Beskrivning av utvärderingsmodell för Ums interna bruk
</t>
    </r>
    <r>
      <rPr>
        <b/>
        <sz val="12"/>
        <color rgb="FFC00000"/>
        <rFont val="Corbel"/>
        <family val="2"/>
      </rPr>
      <t>(Denna flik tas bort innan mallen skickas till leverantörer!)</t>
    </r>
  </si>
  <si>
    <r>
      <t xml:space="preserve">Ange ett bokningsarvode per dokument/biljettnummer.
</t>
    </r>
    <r>
      <rPr>
        <i/>
        <sz val="10"/>
        <rFont val="Corbel"/>
        <family val="2"/>
      </rPr>
      <t>Samma bokningsarvode per dokument/biljettnummer gäller även självbokningssystemet om det erbjuds som tjänst.</t>
    </r>
  </si>
  <si>
    <t>Instruktioner</t>
  </si>
  <si>
    <t>OBS! Om en position ska exkluderas av UM anges 0 i "uppskattat antal".</t>
  </si>
  <si>
    <t>Anbudsgivare ska fylla i samtliga prisposter, det vill säga samtliga gröna celler.
Tomma celler kommer tolkas som 0 kr av avropande myndighet.</t>
  </si>
  <si>
    <t>Ange arvode per enhet i svenska kronor exklusive mervärdesskatt</t>
  </si>
  <si>
    <r>
      <rPr>
        <b/>
        <sz val="10"/>
        <color theme="1"/>
        <rFont val="Corbel"/>
        <family val="2"/>
      </rPr>
      <t xml:space="preserve">
Priser</t>
    </r>
    <r>
      <rPr>
        <sz val="10"/>
        <color theme="1"/>
        <rFont val="Corbel"/>
        <family val="2"/>
      </rPr>
      <t xml:space="preserve">
Priser för de tjänster som omfattas av ramavtalet utgör takpriser vid avrop enligt förnyad konkurrensutsättning från ramavtalet. Det innebär att lägre priser får offereras men inte högre. Leverantören har dock rätt att vid förnyad konkurrensutsättning offerera priser som överstiger angivna takpriser under förutsättning att det i avropsförfrågan gjorts sådana justeringar enligt villkoren i ramavtaletss bilaga 05- Kravkatalog som uppenbarligen är kostnadsdrivande för leverantören. Ytterligare kostnader utöver vad som uttryckligen framgår av ramavtalet eller upphandlingsdokumenten får inte tillkomma</t>
    </r>
  </si>
  <si>
    <r>
      <t xml:space="preserve">Leverantör
</t>
    </r>
    <r>
      <rPr>
        <i/>
        <sz val="9"/>
        <color theme="1"/>
        <rFont val="Corbel"/>
        <family val="2"/>
      </rPr>
      <t>Rulllist</t>
    </r>
  </si>
  <si>
    <r>
      <rPr>
        <b/>
        <sz val="10"/>
        <rFont val="Corbel"/>
        <family val="2"/>
      </rPr>
      <t>Tillgänglighet - Jourservice</t>
    </r>
    <r>
      <rPr>
        <sz val="10"/>
        <rFont val="Corbel"/>
        <family val="2"/>
      </rPr>
      <t xml:space="preserve">
</t>
    </r>
    <r>
      <rPr>
        <sz val="10"/>
        <color rgb="FF000000"/>
        <rFont val="Corbel"/>
        <family val="2"/>
      </rPr>
      <t xml:space="preserve">
Helgfria vardagar måndag - fredag kl.17:00-08.00 svensk tid, samt dygnet runt för helgdagar.
</t>
    </r>
    <r>
      <rPr>
        <sz val="10"/>
        <rFont val="Corbel"/>
        <family val="2"/>
      </rPr>
      <t>För 90 % a</t>
    </r>
    <r>
      <rPr>
        <sz val="10"/>
        <color rgb="FF000000"/>
        <rFont val="Corbel"/>
        <family val="2"/>
      </rPr>
      <t>v telefonsamta</t>
    </r>
    <r>
      <rPr>
        <sz val="10"/>
        <rFont val="Corbel"/>
        <family val="2"/>
      </rPr>
      <t>len under ett halvår ska väntetiden inte vara mer än fem (5) minuter för att komma fram till en resekonsult.</t>
    </r>
    <r>
      <rPr>
        <sz val="10"/>
        <color rgb="FFFF0000"/>
        <rFont val="Corbel"/>
        <family val="2"/>
      </rPr>
      <t xml:space="preserve">
</t>
    </r>
    <r>
      <rPr>
        <sz val="10"/>
        <color rgb="FF000000"/>
        <rFont val="Corbel"/>
        <family val="2"/>
      </rPr>
      <t xml:space="preserve">
</t>
    </r>
    <r>
      <rPr>
        <sz val="10"/>
        <rFont val="Corbel"/>
        <family val="2"/>
      </rPr>
      <t xml:space="preserve">Mätperioden är per halvår (om den upphandlande myndigheten inte anger annan frekvens i sin förnyade konkurrensutsättning). Vid avsteg utgår viten enligt eskaleringstrappa nedan. </t>
    </r>
  </si>
  <si>
    <r>
      <rPr>
        <b/>
        <sz val="10"/>
        <color rgb="FF000000"/>
        <rFont val="Corbel"/>
        <family val="2"/>
      </rPr>
      <t xml:space="preserve">Svarstid e-post:
</t>
    </r>
    <r>
      <rPr>
        <sz val="10"/>
        <color rgb="FF000000"/>
        <rFont val="Corbel"/>
        <family val="2"/>
      </rPr>
      <t xml:space="preserve">
Helgfria vardagar måndag – fredag, kontorstid kl. 08.00-17.00 svensk tid.
</t>
    </r>
    <r>
      <rPr>
        <sz val="10"/>
        <rFont val="Corbel"/>
        <family val="2"/>
      </rPr>
      <t>Autosvar gäller inte som ett svar.
Minst 90 %</t>
    </r>
    <r>
      <rPr>
        <sz val="10"/>
        <color rgb="FF000000"/>
        <rFont val="Corbel"/>
        <family val="2"/>
      </rPr>
      <t xml:space="preserve"> av inkomna ärenden under ett halvår ska</t>
    </r>
    <r>
      <rPr>
        <sz val="10"/>
        <rFont val="Corbel"/>
        <family val="2"/>
      </rPr>
      <t xml:space="preserve"> besvaras inom åtta (8) arbetstimmar.
</t>
    </r>
    <r>
      <rPr>
        <sz val="10"/>
        <color rgb="FF000000"/>
        <rFont val="Corbel"/>
        <family val="2"/>
      </rPr>
      <t xml:space="preserve">
</t>
    </r>
    <r>
      <rPr>
        <sz val="10"/>
        <rFont val="Corbel"/>
        <family val="2"/>
      </rPr>
      <t>Mätperioden är per halvår (om den upphandlande myndigheten inte anger annan frekvens i sin förnyade konkurrensutsättning) och skickas till kontaktperson på den upphandlande myndigheten i excelformat eller annat överenskommet lämplig filformat.</t>
    </r>
  </si>
  <si>
    <t>Leverantörsuppgifter anges.</t>
  </si>
  <si>
    <r>
      <t xml:space="preserve">Faktureringsrutiner
</t>
    </r>
    <r>
      <rPr>
        <sz val="10"/>
        <color theme="1"/>
        <rFont val="Calibri"/>
        <family val="2"/>
      </rPr>
      <t>•</t>
    </r>
    <r>
      <rPr>
        <sz val="10"/>
        <color theme="1"/>
        <rFont val="Corbel"/>
        <family val="2"/>
      </rPr>
      <t xml:space="preserve"> Rutiner för betalning/faktuering  vid bokning av hotell/logi utanför leverantörens ordinarie bokningsystem
</t>
    </r>
    <r>
      <rPr>
        <b/>
        <sz val="10"/>
        <color theme="1"/>
        <rFont val="Corbel"/>
        <family val="2"/>
      </rPr>
      <t xml:space="preserve">
</t>
    </r>
  </si>
  <si>
    <r>
      <t xml:space="preserve">Resekonto
</t>
    </r>
    <r>
      <rPr>
        <sz val="10"/>
        <color theme="1"/>
        <rFont val="Corbel"/>
        <family val="2"/>
      </rPr>
      <t xml:space="preserve">Krav: Leverantören ska fakturera den upphandlande myndigheten genom den resekontoleverantör som den upphandlande myndigheten har avtal med. Alla delar av bokningen ska faktureras genom resekontoleverantören, om upphandlande myndighet har en sådan. Leverantören och resekontoleverantören ska samverka och i möjligaste utsträckning lösa eventuella problem utan den upphandlande myndighetens inblandning.
</t>
    </r>
    <r>
      <rPr>
        <sz val="10"/>
        <color rgb="FFFF0000"/>
        <rFont val="Corbel"/>
        <family val="2"/>
      </rPr>
      <t>• Om resekontoleverantör saknas och direktfakturering önskas ska detta anges på flik 4.Kravkatalog.</t>
    </r>
    <r>
      <rPr>
        <sz val="10"/>
        <color theme="1"/>
        <rFont val="Corbel"/>
        <family val="2"/>
      </rPr>
      <t xml:space="preserve">
</t>
    </r>
  </si>
  <si>
    <t>————</t>
  </si>
  <si>
    <t>Ange resepolicy</t>
  </si>
  <si>
    <r>
      <t xml:space="preserve">I Flik 4. kravkatalogen finns eventuella obligatoriska krav (utöver de Adda ställt i ramavtalet) samt utvärderingskriterier specificerade. Varje utvärderingskriterium har ett angivet maxmialt mervärdesavdrag. Om leverantören uppfyller ett utvärderingskriterium erhålls </t>
    </r>
    <r>
      <rPr>
        <b/>
        <sz val="10"/>
        <rFont val="Corbel"/>
        <family val="2"/>
      </rPr>
      <t>mervärdesavdraget</t>
    </r>
    <r>
      <rPr>
        <sz val="10"/>
        <rFont val="Corbel"/>
        <family val="2"/>
      </rPr>
      <t xml:space="preserve"> enligt vad som står angivet i kolumnen "beskrivning av utvärdering". I vissa fall kan ett utvärderingskriterium uppfyllas eller inte uppfylllas. I andra fall kan ett utvärderingskriterium uppfyllas delvis. Om det är möjligt att uppfylla ett utvärderingskriterium delvis ska detta framgå i kolumnen "beskrivning av utvärdering".
När den upphandlande myndigheten utvärderat anbudet summeras mervärdesavdragen och den sammanlagda summan dras av från anbudets totala utvärderingspris från Flik 8. Anbudspriser. I flik 10. Jämförelsetal presenteras anbudets jämförelsetal som kommer jämföras med de andra utvärderade anbuden. Det anbud som får lägst jämförelsetal tilldelas kontraktet 
</t>
    </r>
  </si>
  <si>
    <r>
      <rPr>
        <b/>
        <sz val="10"/>
        <rFont val="Corbel"/>
        <family val="2"/>
      </rPr>
      <t>OBS! Denna utvärderingsmodell är ett förslag.</t>
    </r>
    <r>
      <rPr>
        <sz val="10"/>
        <rFont val="Corbel"/>
        <family val="2"/>
      </rPr>
      <t xml:space="preserve"> UM kan i sin förnyade konkurrensutsättning välja att använda en annan utvärderingsmodell. I så fall tas texten bort i rad 22-57 i denna flik och Ums egna beskrivning infogas. Tänk på att 4.Kravkatalog samt 10.Jämförelsetal är programmerade för att använda utvärderingsmodellen som presenteras nedan. Vid val av annan utvärderingsmodell måste formlerna i dessa flikar ändras.
Föreslagen utvärderingsmodell en absolut modell, vilket innebär att utvärderingskriterierna får ett monetärt värde som fastställs av den upphandlande myndigheten innan utskick till leverantörer. Anbudsgivarnas uppfyllelse av utvärderingskriterier kommer på så vis vara oberoende av varandra och varje anbud utvärderas var för sig.
1. Börja med att uppskatta kontraktets totala värde. Detta kan göras genom att ni fyller i era uppskattade volymer/antal och simulerar tänkbara priser i flik 8.Anbudspriser. Det som ni fyller i är endast för att få ett uppskattat kontraktsvärde och cellerna ska tömmas innan underlaget skickas ut till leverantörerna.
2. När ni fått fram ett uppskattat kontraktsvärde kan ni använda uträkningen som presenteras i rad 40-42 nedan, rubriken "Uträkning av utvärderingskriteriernas värde" för att komma fram till en lämplig vikt för utvärderingskriterierna. Skriv in kontraktets uppskattade värde i a) och ange utvärderingskriteriernas önskade vikt i b). Därefter får ni fram ett värde för utvärderingskritierna i c).
3. Beskriv era utvärderingskriterier i flik 4. Kravkatalog. Observera att obligatoriska krav (ska-krav) är binära krav som antingen uppfylls eller inte. Dessa kan inte ge mervärde.
4. När era utvärderingskriterier är beskrivna ska ni fördela det totala värdet för utvärderingskriterierna (rad 42) per utvärderingskriterium. T ex kan värdet fördelas med samma summa över alla utvärderingskriterier eller kan olika utvärderingskriterier få olika summor beroende på hur viktiga ni anser att utvärderingskriterierna är.</t>
    </r>
    <r>
      <rPr>
        <sz val="10"/>
        <color rgb="FFFF0000"/>
        <rFont val="Corbel"/>
        <family val="2"/>
      </rPr>
      <t xml:space="preserve">
</t>
    </r>
    <r>
      <rPr>
        <sz val="10"/>
        <rFont val="Corbel"/>
        <family val="2"/>
      </rPr>
      <t xml:space="preserve">
5. Ett utvärderingskriterium kan vara binärt, dvs. antingen uppfylls det eller inte. Eller så kan det uppfyllas delvis. Om det ska vara möjligt att uppfylla ett utvärderingskriterium delvis, är det viktigt att detta framgår i Flik 4. Kravkatalog och i kolumnen "beskrivning av utvärdering".
6. När anbud är utvärderade och eventuella mervärdesavdrag har erhållits för anbudet i Flik 4. Kravkatalog. Då kommer ett jämförelsetal beräknas i flik 10. Jämförelsetal. Detta består av anbudets pris minus erhållna mervärdesavdrag. Det anbud som har lägst jämförelsetal ska tilldelas kontraktet.
</t>
    </r>
  </si>
  <si>
    <t>Ange eventuella optioner</t>
  </si>
  <si>
    <t>Antal gula ifyllda celler med "uppskattat antal" av UM</t>
  </si>
  <si>
    <t>Uppskattat antal/år</t>
  </si>
  <si>
    <t>Uppskattad antal/år</t>
  </si>
  <si>
    <r>
      <t xml:space="preserve">Faktura 
</t>
    </r>
    <r>
      <rPr>
        <sz val="10"/>
        <color theme="1"/>
        <rFont val="Corbel"/>
        <family val="2"/>
      </rPr>
      <t xml:space="preserve">Exempelvis
</t>
    </r>
    <r>
      <rPr>
        <sz val="10"/>
        <color theme="1"/>
        <rFont val="Calibri"/>
        <family val="2"/>
      </rPr>
      <t>•</t>
    </r>
    <r>
      <rPr>
        <sz val="9.8000000000000007"/>
        <color theme="1"/>
        <rFont val="Corbel"/>
        <family val="2"/>
      </rPr>
      <t xml:space="preserve"> </t>
    </r>
    <r>
      <rPr>
        <sz val="10"/>
        <color theme="1"/>
        <rFont val="Corbel"/>
        <family val="2"/>
      </rPr>
      <t xml:space="preserve">Fakturering ska ske enligt följande:
</t>
    </r>
    <r>
      <rPr>
        <sz val="10"/>
        <color theme="1"/>
        <rFont val="Calibri"/>
        <family val="2"/>
      </rPr>
      <t>•</t>
    </r>
    <r>
      <rPr>
        <sz val="9.8000000000000007"/>
        <color theme="1"/>
        <rFont val="Corbel"/>
        <family val="2"/>
      </rPr>
      <t xml:space="preserve"> </t>
    </r>
    <r>
      <rPr>
        <sz val="10"/>
        <color theme="1"/>
        <rFont val="Corbel"/>
        <family val="2"/>
      </rPr>
      <t xml:space="preserve">Faktura ska innehålla uppgifter om:
</t>
    </r>
    <r>
      <rPr>
        <sz val="10"/>
        <color theme="1"/>
        <rFont val="Calibri"/>
        <family val="2"/>
      </rPr>
      <t>•</t>
    </r>
    <r>
      <rPr>
        <sz val="9.8000000000000007"/>
        <color theme="1"/>
        <rFont val="Corbel"/>
        <family val="2"/>
      </rPr>
      <t xml:space="preserve"> </t>
    </r>
    <r>
      <rPr>
        <sz val="10"/>
        <color theme="1"/>
        <rFont val="Corbel"/>
        <family val="2"/>
      </rPr>
      <t>Märkning av faktura:</t>
    </r>
  </si>
  <si>
    <t>Ange förutsättningar/nu-läge</t>
  </si>
  <si>
    <t>Upphandlande myndighets behov och förutsättningar</t>
  </si>
  <si>
    <r>
      <t xml:space="preserve">Ange vad som ska ingå i resebyråtjänsten:
Upphandlande myndighets behov av resebyråtjänster
</t>
    </r>
    <r>
      <rPr>
        <sz val="10"/>
        <color theme="1"/>
        <rFont val="Corbel"/>
        <family val="2"/>
      </rPr>
      <t>• Flyg-, tåg-, buss-, och båtresor
• Anslutningstransport exempelvis taxiresor
• Hotell och logi
• Hyra av fordon
• Konferensarrangemang och gruppresor</t>
    </r>
  </si>
  <si>
    <r>
      <t xml:space="preserve">Upphandlande myndighetens egna upphandlade avtal avseende leverantör av
</t>
    </r>
    <r>
      <rPr>
        <sz val="10"/>
        <rFont val="Corbel"/>
        <family val="2"/>
      </rPr>
      <t xml:space="preserve">• Flyg-, tåg-, buss-, och båtresor
• Anslutningstransport exempelvis taxiresor
• Hotell och logi
• Hyra av fordon
• Konferensarrangemang och gruppresor
</t>
    </r>
  </si>
  <si>
    <r>
      <t xml:space="preserve">Beställarkontroll
</t>
    </r>
    <r>
      <rPr>
        <i/>
        <sz val="10"/>
        <color theme="1"/>
        <rFont val="Corbel"/>
        <family val="2"/>
      </rPr>
      <t>rullist</t>
    </r>
  </si>
  <si>
    <r>
      <t xml:space="preserve">Specifikation kring statistik
</t>
    </r>
    <r>
      <rPr>
        <sz val="9.8000000000000007"/>
        <color theme="1"/>
        <rFont val="Corbel"/>
        <family val="2"/>
      </rPr>
      <t>Önskemål kring redovisning av statistik?</t>
    </r>
    <r>
      <rPr>
        <sz val="10"/>
        <color theme="1"/>
        <rFont val="Corbel"/>
        <family val="2"/>
      </rPr>
      <t xml:space="preserve">
Krav: Statistiken ska lämnas i ett digitalt och bearbetningsbart format och på det sätt som den upphandlande myndigheten begär, exempelvis i en Excel-fil.
Om den upphandlande myndigheten begär det ska leverantören tillhandahålla statistiken i enlighet med av den upphandlande myndigheten tillhandahållen mall för statistik.</t>
    </r>
  </si>
  <si>
    <t xml:space="preserve"> Vite jourservice</t>
  </si>
  <si>
    <t>Vite telefon kontorstid</t>
  </si>
  <si>
    <t>Vite e-post kontorstid</t>
  </si>
  <si>
    <t>8. SLA - Maximalt vitesbelopp och eller intervaller ändras i flik 5-7</t>
  </si>
  <si>
    <t>Kontraktets löptid</t>
  </si>
  <si>
    <t>Möjlig förlängning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</si>
</sst>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r&quot;;[Red]\-#,##0\ &quot;kr&quot;"/>
    <numFmt numFmtId="41" formatCode="_-* #,##0_-;\-* #,##0_-;_-* &quot;-&quot;_-;_-@_-"/>
    <numFmt numFmtId="164" formatCode="#,##0\ &quot;kr&quot;"/>
    <numFmt numFmtId="165" formatCode="#,##0.00\ &quot;kr&quot;"/>
  </numFmts>
  <fonts count="47"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9"/>
      <color indexed="18"/>
      <name val="Arial"/>
      <family val="2"/>
    </font>
    <font>
      <b/>
      <sz val="10"/>
      <color theme="0"/>
      <name val="Arial"/>
      <family val="2"/>
    </font>
    <font>
      <sz val="11"/>
      <name val="Calibri"/>
      <family val="2"/>
    </font>
    <font>
      <sz val="11"/>
      <name val="Corbel"/>
      <family val="2"/>
    </font>
    <font>
      <sz val="12"/>
      <name val="Corbel"/>
      <family val="2"/>
    </font>
    <font>
      <b/>
      <sz val="12"/>
      <color theme="1"/>
      <name val="Corbel"/>
      <family val="2"/>
    </font>
    <font>
      <sz val="12"/>
      <color theme="1"/>
      <name val="Corbel"/>
      <family val="2"/>
    </font>
    <font>
      <b/>
      <sz val="12"/>
      <name val="Corbel"/>
      <family val="2"/>
    </font>
    <font>
      <b/>
      <sz val="11"/>
      <color rgb="FFFF0000"/>
      <name val="Corbel"/>
      <family val="2"/>
    </font>
    <font>
      <sz val="12"/>
      <color rgb="FF000000"/>
      <name val="Corbel"/>
      <family val="2"/>
    </font>
    <font>
      <b/>
      <sz val="11"/>
      <name val="Corbel"/>
      <family val="2"/>
    </font>
    <font>
      <sz val="11"/>
      <color rgb="FF000000"/>
      <name val="Corbel"/>
      <family val="2"/>
    </font>
    <font>
      <sz val="10"/>
      <name val="Corbel"/>
      <family val="2"/>
    </font>
    <font>
      <sz val="9"/>
      <name val="Corbel"/>
      <family val="2"/>
    </font>
    <font>
      <b/>
      <sz val="8"/>
      <color theme="1"/>
      <name val="Corbel"/>
      <family val="2"/>
    </font>
    <font>
      <b/>
      <sz val="10"/>
      <color theme="1"/>
      <name val="Corbel"/>
      <family val="2"/>
    </font>
    <font>
      <sz val="10"/>
      <color theme="1"/>
      <name val="Corbel"/>
      <family val="2"/>
    </font>
    <font>
      <sz val="10"/>
      <color theme="1"/>
      <name val="Calibri"/>
      <family val="2"/>
    </font>
    <font>
      <sz val="10"/>
      <color rgb="FFFF0000"/>
      <name val="Corbel"/>
      <family val="2"/>
    </font>
    <font>
      <b/>
      <sz val="10"/>
      <name val="Corbel"/>
      <family val="2"/>
    </font>
    <font>
      <b/>
      <sz val="12"/>
      <color rgb="FFC00000"/>
      <name val="Corbel"/>
      <family val="2"/>
    </font>
    <font>
      <b/>
      <sz val="16"/>
      <name val="Corbel"/>
      <family val="2"/>
    </font>
    <font>
      <sz val="10"/>
      <color theme="0" tint="-0.14999847407452621"/>
      <name val="Corbel"/>
      <family val="2"/>
    </font>
    <font>
      <sz val="10"/>
      <color theme="0" tint="-0.34998626667073579"/>
      <name val="Corbel"/>
      <family val="2"/>
    </font>
    <font>
      <b/>
      <sz val="9"/>
      <color theme="1"/>
      <name val="Corbel"/>
      <family val="2"/>
    </font>
    <font>
      <i/>
      <sz val="8"/>
      <color theme="1"/>
      <name val="Corbel"/>
      <family val="2"/>
    </font>
    <font>
      <i/>
      <sz val="9"/>
      <color theme="1"/>
      <name val="Corbel"/>
      <family val="2"/>
    </font>
    <font>
      <sz val="9"/>
      <color theme="0" tint="-4.9989318521683403E-2"/>
      <name val="Corbel"/>
      <family val="2"/>
    </font>
    <font>
      <sz val="8"/>
      <color rgb="FFFF0000"/>
      <name val="Corbel"/>
      <family val="2"/>
    </font>
    <font>
      <sz val="16"/>
      <color rgb="FF800000"/>
      <name val="Corbel"/>
      <family val="2"/>
    </font>
    <font>
      <b/>
      <sz val="16"/>
      <color theme="1"/>
      <name val="Corbel"/>
      <family val="2"/>
    </font>
    <font>
      <i/>
      <sz val="10"/>
      <color theme="1"/>
      <name val="Corbel"/>
      <family val="2"/>
    </font>
    <font>
      <i/>
      <sz val="10"/>
      <name val="Corbel"/>
      <family val="2"/>
    </font>
    <font>
      <b/>
      <sz val="14"/>
      <color theme="1"/>
      <name val="Corbel"/>
      <family val="2"/>
    </font>
    <font>
      <sz val="11"/>
      <color theme="1"/>
      <name val="Corbel"/>
      <family val="2"/>
    </font>
    <font>
      <sz val="10"/>
      <color rgb="FF000000"/>
      <name val="Corbel"/>
      <family val="2"/>
    </font>
    <font>
      <b/>
      <sz val="10"/>
      <color rgb="FFFF0000"/>
      <name val="Corbel"/>
      <family val="2"/>
    </font>
    <font>
      <b/>
      <sz val="10"/>
      <color rgb="FF000000"/>
      <name val="Corbel"/>
      <family val="2"/>
    </font>
    <font>
      <sz val="10"/>
      <name val="Calibri"/>
      <family val="2"/>
    </font>
    <font>
      <b/>
      <sz val="14"/>
      <name val="Corbel"/>
      <family val="2"/>
    </font>
    <font>
      <sz val="9.8000000000000007"/>
      <color theme="1"/>
      <name val="Corbel"/>
      <family val="2"/>
    </font>
    <font>
      <sz val="8"/>
      <name val="Arial"/>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5F5F5"/>
        <bgColor indexed="64"/>
      </patternFill>
    </fill>
    <fill>
      <patternFill patternType="solid">
        <fgColor rgb="FFFFFFCC"/>
        <bgColor indexed="64"/>
      </patternFill>
    </fill>
    <fill>
      <patternFill patternType="solid">
        <fgColor indexed="8"/>
        <bgColor indexed="64"/>
      </patternFill>
    </fill>
    <fill>
      <patternFill patternType="solid">
        <fgColor rgb="FFECECEC"/>
        <bgColor indexed="64"/>
      </patternFill>
    </fill>
    <fill>
      <patternFill patternType="solid">
        <fgColor rgb="FFCCFFCC"/>
        <bgColor indexed="64"/>
      </patternFill>
    </fill>
    <fill>
      <patternFill patternType="solid">
        <fgColor theme="3" tint="-0.249977111117893"/>
        <bgColor indexed="64"/>
      </patternFill>
    </fill>
    <fill>
      <patternFill patternType="solid">
        <fgColor theme="1" tint="0.249977111117893"/>
        <bgColor indexed="64"/>
      </patternFill>
    </fill>
    <fill>
      <gradientFill degree="90">
        <stop position="0">
          <color rgb="FFE7E6E6"/>
        </stop>
        <stop position="1">
          <color rgb="FFFFFFFF"/>
        </stop>
      </gradientFill>
    </fill>
    <fill>
      <gradientFill degree="90">
        <stop position="0">
          <color rgb="FFED7D31"/>
        </stop>
        <stop position="0.5">
          <color rgb="FFF4B084"/>
        </stop>
        <stop position="1">
          <color rgb="FFED7D31"/>
        </stop>
      </gradientFill>
    </fill>
    <fill>
      <patternFill patternType="solid">
        <fgColor rgb="FFD0CECE"/>
        <bgColor rgb="FF000000"/>
      </patternFill>
    </fill>
    <fill>
      <patternFill patternType="solid">
        <fgColor rgb="FFF2F2F2"/>
        <bgColor auto="1"/>
      </patternFill>
    </fill>
    <fill>
      <patternFill patternType="solid">
        <fgColor rgb="FFFFFFCC"/>
        <bgColor auto="1"/>
      </patternFill>
    </fill>
    <fill>
      <patternFill patternType="solid">
        <fgColor rgb="FFFFFFFF"/>
        <bgColor rgb="FF000000"/>
      </patternFill>
    </fill>
    <fill>
      <gradientFill degree="90">
        <stop position="0">
          <color theme="0" tint="-5.0965910824915313E-2"/>
        </stop>
        <stop position="0.5">
          <color theme="0" tint="-0.1490218817712943"/>
        </stop>
        <stop position="1">
          <color theme="0" tint="-5.0965910824915313E-2"/>
        </stop>
      </gradientFill>
    </fill>
    <fill>
      <patternFill patternType="solid">
        <fgColor rgb="FFECECEC"/>
        <bgColor auto="1"/>
      </patternFill>
    </fill>
    <fill>
      <gradientFill degree="90">
        <stop position="0">
          <color theme="0"/>
        </stop>
        <stop position="1">
          <color rgb="FFFFABAB"/>
        </stop>
      </gradientFill>
    </fill>
    <fill>
      <gradientFill degree="270">
        <stop position="0">
          <color theme="0"/>
        </stop>
        <stop position="1">
          <color rgb="FFFF9999"/>
        </stop>
      </gradientFill>
    </fill>
    <fill>
      <patternFill patternType="solid">
        <fgColor rgb="FFFFFF00"/>
        <bgColor indexed="64"/>
      </patternFill>
    </fill>
  </fills>
  <borders count="4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8"/>
      </left>
      <right/>
      <top/>
      <bottom style="medium">
        <color indexed="8"/>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xf numFmtId="9" fontId="4" fillId="0" borderId="0" applyFont="0" applyFill="0" applyBorder="0" applyAlignment="0" applyProtection="0"/>
    <xf numFmtId="0" fontId="3" fillId="0" borderId="0"/>
    <xf numFmtId="0" fontId="2" fillId="0" borderId="0"/>
    <xf numFmtId="0" fontId="5" fillId="6" borderId="15" applyNumberFormat="0" applyAlignment="0" applyProtection="0">
      <protection locked="0"/>
    </xf>
    <xf numFmtId="0" fontId="7" fillId="0" borderId="0"/>
    <xf numFmtId="0" fontId="1" fillId="0" borderId="0"/>
  </cellStyleXfs>
  <cellXfs count="411">
    <xf numFmtId="0" fontId="0" fillId="0" borderId="0" xfId="0"/>
    <xf numFmtId="0" fontId="3" fillId="0" borderId="0" xfId="0" applyFont="1"/>
    <xf numFmtId="0" fontId="6" fillId="9" borderId="0" xfId="0" applyFont="1" applyFill="1"/>
    <xf numFmtId="10" fontId="9" fillId="11" borderId="13" xfId="0" applyNumberFormat="1" applyFont="1" applyFill="1" applyBorder="1" applyAlignment="1">
      <alignment horizontal="left"/>
    </xf>
    <xf numFmtId="164" fontId="14" fillId="13" borderId="13" xfId="0" applyNumberFormat="1" applyFont="1" applyFill="1" applyBorder="1" applyAlignment="1">
      <alignment horizontal="center"/>
    </xf>
    <xf numFmtId="10" fontId="9" fillId="11" borderId="10" xfId="0" applyNumberFormat="1" applyFont="1" applyFill="1" applyBorder="1" applyAlignment="1">
      <alignment horizontal="left"/>
    </xf>
    <xf numFmtId="0" fontId="16" fillId="16" borderId="0" xfId="0" applyFont="1" applyFill="1"/>
    <xf numFmtId="0" fontId="16" fillId="16" borderId="0" xfId="0" applyFont="1" applyFill="1" applyAlignment="1">
      <alignment horizontal="left" vertical="top" wrapText="1"/>
    </xf>
    <xf numFmtId="9" fontId="9" fillId="11" borderId="16" xfId="0" applyNumberFormat="1" applyFont="1" applyFill="1" applyBorder="1" applyAlignment="1">
      <alignment horizontal="center"/>
    </xf>
    <xf numFmtId="6" fontId="9" fillId="11" borderId="16" xfId="0" applyNumberFormat="1" applyFont="1" applyFill="1" applyBorder="1" applyAlignment="1">
      <alignment horizontal="center"/>
    </xf>
    <xf numFmtId="9" fontId="9" fillId="11" borderId="8" xfId="0" applyNumberFormat="1" applyFont="1" applyFill="1" applyBorder="1" applyAlignment="1">
      <alignment horizontal="center"/>
    </xf>
    <xf numFmtId="6" fontId="9" fillId="11" borderId="8" xfId="0" applyNumberFormat="1" applyFont="1" applyFill="1" applyBorder="1" applyAlignment="1">
      <alignment horizontal="center"/>
    </xf>
    <xf numFmtId="164" fontId="16" fillId="16" borderId="0" xfId="0" applyNumberFormat="1" applyFont="1" applyFill="1"/>
    <xf numFmtId="10" fontId="16" fillId="16" borderId="0" xfId="0" applyNumberFormat="1" applyFont="1" applyFill="1"/>
    <xf numFmtId="0" fontId="11" fillId="0" borderId="0" xfId="0" applyFont="1" applyAlignment="1">
      <alignment horizontal="left" vertical="center"/>
    </xf>
    <xf numFmtId="0" fontId="17" fillId="0" borderId="0" xfId="0" applyFont="1"/>
    <xf numFmtId="0" fontId="17" fillId="0" borderId="0" xfId="0" applyFont="1" applyAlignment="1">
      <alignment horizontal="left" vertical="center" indent="1"/>
    </xf>
    <xf numFmtId="0" fontId="17" fillId="2" borderId="0" xfId="0" applyFont="1" applyFill="1"/>
    <xf numFmtId="0" fontId="12" fillId="7" borderId="3" xfId="0" applyFont="1" applyFill="1" applyBorder="1" applyAlignment="1">
      <alignment horizontal="left" vertical="center" wrapText="1" indent="1"/>
    </xf>
    <xf numFmtId="164" fontId="20" fillId="4" borderId="3" xfId="4" applyNumberFormat="1" applyFont="1" applyFill="1" applyBorder="1" applyAlignment="1" applyProtection="1">
      <alignment vertical="center" wrapText="1"/>
    </xf>
    <xf numFmtId="164" fontId="20" fillId="4" borderId="3" xfId="4" applyNumberFormat="1" applyFont="1" applyFill="1" applyBorder="1" applyAlignment="1" applyProtection="1">
      <alignment horizontal="left" vertical="center" wrapText="1" indent="1"/>
    </xf>
    <xf numFmtId="164" fontId="19" fillId="4" borderId="3" xfId="4" applyNumberFormat="1" applyFont="1" applyFill="1" applyBorder="1" applyAlignment="1" applyProtection="1">
      <alignment horizontal="left" vertical="center" wrapText="1" indent="1"/>
    </xf>
    <xf numFmtId="0" fontId="17" fillId="2" borderId="0" xfId="0" applyFont="1" applyFill="1" applyAlignment="1">
      <alignment horizontal="left" vertical="center" indent="1"/>
    </xf>
    <xf numFmtId="0" fontId="17" fillId="0" borderId="0" xfId="0" applyFont="1" applyAlignment="1">
      <alignment vertical="top" wrapText="1"/>
    </xf>
    <xf numFmtId="0" fontId="17" fillId="2" borderId="0" xfId="0" applyFont="1" applyFill="1" applyAlignment="1">
      <alignment horizontal="center"/>
    </xf>
    <xf numFmtId="0" fontId="23" fillId="2" borderId="0" xfId="0" applyFont="1" applyFill="1" applyAlignment="1">
      <alignment horizontal="left" vertical="top" wrapText="1"/>
    </xf>
    <xf numFmtId="0" fontId="17" fillId="0" borderId="3" xfId="0" applyFont="1" applyBorder="1" applyAlignment="1">
      <alignment wrapText="1"/>
    </xf>
    <xf numFmtId="164" fontId="17" fillId="5" borderId="3" xfId="0" applyNumberFormat="1" applyFont="1" applyFill="1" applyBorder="1"/>
    <xf numFmtId="10" fontId="17" fillId="5" borderId="3" xfId="0" applyNumberFormat="1" applyFont="1" applyFill="1" applyBorder="1"/>
    <xf numFmtId="164" fontId="17" fillId="2" borderId="0" xfId="0" applyNumberFormat="1" applyFont="1" applyFill="1"/>
    <xf numFmtId="164" fontId="17" fillId="2" borderId="3" xfId="0" applyNumberFormat="1" applyFont="1" applyFill="1" applyBorder="1"/>
    <xf numFmtId="0" fontId="26" fillId="2" borderId="0" xfId="0" applyFont="1" applyFill="1"/>
    <xf numFmtId="0" fontId="8" fillId="2" borderId="0" xfId="0" applyFont="1" applyFill="1" applyAlignment="1">
      <alignment horizontal="left" vertical="center"/>
    </xf>
    <xf numFmtId="3" fontId="27" fillId="10" borderId="0" xfId="0" applyNumberFormat="1" applyFont="1" applyFill="1" applyAlignment="1">
      <alignment horizontal="center" vertical="center"/>
    </xf>
    <xf numFmtId="0" fontId="28" fillId="2" borderId="0" xfId="0" applyFont="1" applyFill="1"/>
    <xf numFmtId="164" fontId="29" fillId="4" borderId="3" xfId="4" applyNumberFormat="1" applyFont="1" applyFill="1" applyBorder="1" applyAlignment="1" applyProtection="1">
      <alignment horizontal="center" vertical="center" wrapText="1"/>
    </xf>
    <xf numFmtId="3" fontId="17" fillId="2" borderId="0" xfId="0" applyNumberFormat="1" applyFont="1" applyFill="1" applyAlignment="1">
      <alignment horizontal="center" vertical="center"/>
    </xf>
    <xf numFmtId="0" fontId="33" fillId="2" borderId="0" xfId="0" applyFont="1" applyFill="1" applyAlignment="1">
      <alignment horizontal="right" vertical="center" wrapText="1"/>
    </xf>
    <xf numFmtId="4" fontId="17" fillId="2" borderId="0" xfId="0" applyNumberFormat="1" applyFont="1" applyFill="1"/>
    <xf numFmtId="165" fontId="34" fillId="2" borderId="3" xfId="0" applyNumberFormat="1" applyFont="1" applyFill="1" applyBorder="1" applyAlignment="1">
      <alignment horizontal="center" vertical="center"/>
    </xf>
    <xf numFmtId="37" fontId="34" fillId="2" borderId="3" xfId="0" applyNumberFormat="1" applyFont="1" applyFill="1" applyBorder="1" applyAlignment="1">
      <alignment horizontal="center" vertical="center"/>
    </xf>
    <xf numFmtId="0" fontId="24" fillId="4" borderId="3" xfId="0" applyFont="1" applyFill="1" applyBorder="1" applyAlignment="1">
      <alignment horizontal="center" vertical="center" wrapText="1"/>
    </xf>
    <xf numFmtId="164" fontId="20" fillId="4" borderId="3" xfId="4" applyNumberFormat="1" applyFont="1" applyFill="1" applyBorder="1" applyAlignment="1" applyProtection="1">
      <alignment horizontal="center" vertical="center" wrapText="1"/>
    </xf>
    <xf numFmtId="41" fontId="20" fillId="4" borderId="3" xfId="4" applyNumberFormat="1" applyFont="1" applyFill="1" applyBorder="1" applyAlignment="1" applyProtection="1">
      <alignment horizontal="center" vertical="center" wrapText="1"/>
    </xf>
    <xf numFmtId="0" fontId="17" fillId="4" borderId="17" xfId="0" applyFont="1" applyFill="1" applyBorder="1" applyAlignment="1">
      <alignment vertical="top"/>
    </xf>
    <xf numFmtId="0" fontId="17" fillId="4" borderId="17" xfId="0" applyFont="1" applyFill="1" applyBorder="1" applyAlignment="1">
      <alignment horizontal="left" vertical="top" wrapText="1"/>
    </xf>
    <xf numFmtId="0" fontId="17" fillId="4" borderId="22" xfId="0" applyFont="1" applyFill="1" applyBorder="1" applyAlignment="1">
      <alignment vertical="top"/>
    </xf>
    <xf numFmtId="0" fontId="17" fillId="4" borderId="23" xfId="0" applyFont="1" applyFill="1" applyBorder="1" applyAlignment="1">
      <alignment vertical="top"/>
    </xf>
    <xf numFmtId="0" fontId="17" fillId="5" borderId="24" xfId="0" applyFont="1" applyFill="1" applyBorder="1" applyAlignment="1" applyProtection="1">
      <alignment vertical="center" wrapText="1"/>
      <protection locked="0"/>
    </xf>
    <xf numFmtId="0" fontId="17" fillId="4" borderId="23" xfId="0" applyFont="1" applyFill="1" applyBorder="1" applyAlignment="1">
      <alignment vertical="top" wrapText="1"/>
    </xf>
    <xf numFmtId="0" fontId="17" fillId="8" borderId="24" xfId="0" applyFont="1" applyFill="1" applyBorder="1" applyAlignment="1" applyProtection="1">
      <alignment vertical="center" wrapText="1"/>
      <protection locked="0"/>
    </xf>
    <xf numFmtId="0" fontId="17" fillId="4" borderId="23" xfId="0" applyFont="1" applyFill="1" applyBorder="1" applyAlignment="1">
      <alignment horizontal="left" vertical="top" wrapText="1"/>
    </xf>
    <xf numFmtId="0" fontId="24" fillId="2" borderId="0" xfId="0" applyFont="1" applyFill="1" applyAlignment="1">
      <alignment horizontal="left" indent="1"/>
    </xf>
    <xf numFmtId="0" fontId="21" fillId="2" borderId="0" xfId="0" applyFont="1" applyFill="1" applyAlignment="1">
      <alignment horizontal="left" vertical="center"/>
    </xf>
    <xf numFmtId="0" fontId="21" fillId="2" borderId="0" xfId="0" applyFont="1" applyFill="1" applyAlignment="1">
      <alignment horizontal="center" vertical="center"/>
    </xf>
    <xf numFmtId="9" fontId="21" fillId="2" borderId="3" xfId="0" applyNumberFormat="1" applyFont="1" applyFill="1" applyBorder="1" applyAlignment="1">
      <alignment horizontal="center" vertical="center"/>
    </xf>
    <xf numFmtId="0" fontId="21" fillId="2" borderId="0" xfId="0" applyFont="1" applyFill="1" applyAlignment="1">
      <alignment horizontal="left" vertical="center" wrapText="1"/>
    </xf>
    <xf numFmtId="0" fontId="21" fillId="2" borderId="0" xfId="0" applyFont="1" applyFill="1" applyAlignment="1">
      <alignment horizontal="center" vertical="center" wrapText="1"/>
    </xf>
    <xf numFmtId="0" fontId="21" fillId="2" borderId="1" xfId="0" applyFont="1" applyFill="1" applyBorder="1" applyAlignment="1">
      <alignment horizontal="left" vertical="center" wrapText="1"/>
    </xf>
    <xf numFmtId="0" fontId="21" fillId="2" borderId="5" xfId="0" applyFont="1" applyFill="1" applyBorder="1" applyAlignment="1">
      <alignment horizontal="left" vertical="center" wrapText="1"/>
    </xf>
    <xf numFmtId="1" fontId="21" fillId="2" borderId="5" xfId="0" applyNumberFormat="1" applyFont="1" applyFill="1" applyBorder="1" applyAlignment="1">
      <alignment horizontal="center" vertical="center" wrapText="1"/>
    </xf>
    <xf numFmtId="165" fontId="21" fillId="2" borderId="5" xfId="0" applyNumberFormat="1"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left" vertical="center"/>
    </xf>
    <xf numFmtId="165" fontId="21" fillId="2" borderId="0" xfId="0" applyNumberFormat="1" applyFont="1" applyFill="1" applyAlignment="1">
      <alignment horizontal="left" vertical="center"/>
    </xf>
    <xf numFmtId="9" fontId="21" fillId="20" borderId="3" xfId="0" applyNumberFormat="1" applyFont="1" applyFill="1" applyBorder="1" applyAlignment="1">
      <alignment horizontal="center" vertical="center"/>
    </xf>
    <xf numFmtId="0" fontId="40" fillId="16" borderId="0" xfId="0" applyFont="1" applyFill="1"/>
    <xf numFmtId="0" fontId="40" fillId="16" borderId="0" xfId="0" applyFont="1" applyFill="1" applyAlignment="1">
      <alignment horizontal="left" vertical="top" wrapText="1"/>
    </xf>
    <xf numFmtId="10" fontId="17" fillId="11" borderId="13" xfId="0" applyNumberFormat="1" applyFont="1" applyFill="1" applyBorder="1" applyAlignment="1">
      <alignment horizontal="center"/>
    </xf>
    <xf numFmtId="9" fontId="17" fillId="11" borderId="16" xfId="0" applyNumberFormat="1" applyFont="1" applyFill="1" applyBorder="1" applyAlignment="1">
      <alignment horizontal="center"/>
    </xf>
    <xf numFmtId="6" fontId="17" fillId="11" borderId="16" xfId="0" applyNumberFormat="1" applyFont="1" applyFill="1" applyBorder="1" applyAlignment="1">
      <alignment horizontal="center"/>
    </xf>
    <xf numFmtId="164" fontId="40" fillId="13" borderId="13" xfId="0" applyNumberFormat="1" applyFont="1" applyFill="1" applyBorder="1" applyAlignment="1">
      <alignment horizontal="center"/>
    </xf>
    <xf numFmtId="10" fontId="17" fillId="11" borderId="10" xfId="0" applyNumberFormat="1" applyFont="1" applyFill="1" applyBorder="1" applyAlignment="1">
      <alignment horizontal="center"/>
    </xf>
    <xf numFmtId="9" fontId="17" fillId="11" borderId="8" xfId="0" applyNumberFormat="1" applyFont="1" applyFill="1" applyBorder="1" applyAlignment="1">
      <alignment horizontal="center"/>
    </xf>
    <xf numFmtId="6" fontId="17" fillId="11" borderId="8" xfId="0" applyNumberFormat="1" applyFont="1" applyFill="1" applyBorder="1" applyAlignment="1">
      <alignment horizontal="center"/>
    </xf>
    <xf numFmtId="0" fontId="40" fillId="2" borderId="0" xfId="0" applyFont="1" applyFill="1"/>
    <xf numFmtId="0" fontId="40" fillId="2" borderId="0" xfId="0" applyFont="1" applyFill="1" applyAlignment="1">
      <alignment horizontal="left" vertical="top" wrapText="1"/>
    </xf>
    <xf numFmtId="10" fontId="17" fillId="11" borderId="13" xfId="0" applyNumberFormat="1" applyFont="1" applyFill="1" applyBorder="1" applyAlignment="1">
      <alignment horizontal="left"/>
    </xf>
    <xf numFmtId="10" fontId="17" fillId="11" borderId="10" xfId="0" applyNumberFormat="1" applyFont="1" applyFill="1" applyBorder="1" applyAlignment="1">
      <alignment horizontal="left"/>
    </xf>
    <xf numFmtId="0" fontId="3" fillId="2" borderId="0" xfId="0" applyFont="1" applyFill="1"/>
    <xf numFmtId="0" fontId="43" fillId="4" borderId="21" xfId="0" applyFont="1" applyFill="1" applyBorder="1" applyAlignment="1">
      <alignment vertical="top"/>
    </xf>
    <xf numFmtId="0" fontId="43" fillId="4" borderId="24" xfId="0" applyFont="1" applyFill="1" applyBorder="1" applyAlignment="1">
      <alignment vertical="top"/>
    </xf>
    <xf numFmtId="0" fontId="18" fillId="5" borderId="3" xfId="0" applyFont="1" applyFill="1" applyBorder="1" applyAlignment="1">
      <alignment horizontal="left" vertical="top" wrapText="1"/>
    </xf>
    <xf numFmtId="0" fontId="17" fillId="0" borderId="0" xfId="0" applyFont="1" applyAlignment="1">
      <alignment horizontal="left" vertical="top"/>
    </xf>
    <xf numFmtId="0" fontId="18" fillId="5" borderId="3" xfId="0" applyFont="1" applyFill="1" applyBorder="1" applyAlignment="1" applyProtection="1">
      <alignment horizontal="left" vertical="top" wrapText="1"/>
      <protection locked="0"/>
    </xf>
    <xf numFmtId="0" fontId="44" fillId="2" borderId="0" xfId="0" applyFont="1" applyFill="1" applyAlignment="1">
      <alignment horizontal="center"/>
    </xf>
    <xf numFmtId="0" fontId="18" fillId="8" borderId="3" xfId="0" applyFont="1" applyFill="1" applyBorder="1" applyAlignment="1" applyProtection="1">
      <alignment horizontal="left" vertical="top"/>
      <protection locked="0"/>
    </xf>
    <xf numFmtId="3" fontId="32" fillId="21" borderId="3" xfId="0" applyNumberFormat="1" applyFont="1" applyFill="1" applyBorder="1" applyAlignment="1">
      <alignment horizontal="center" vertical="center" wrapText="1"/>
    </xf>
    <xf numFmtId="0" fontId="15" fillId="3" borderId="1" xfId="0" applyFont="1" applyFill="1" applyBorder="1" applyAlignment="1">
      <alignment horizontal="left" vertical="center"/>
    </xf>
    <xf numFmtId="0" fontId="15" fillId="3" borderId="5" xfId="0" applyFont="1" applyFill="1" applyBorder="1" applyAlignment="1">
      <alignment horizontal="left" vertical="center"/>
    </xf>
    <xf numFmtId="0" fontId="15" fillId="3" borderId="11"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7" xfId="0" applyFont="1" applyFill="1" applyBorder="1" applyAlignment="1">
      <alignment horizontal="left" vertical="center"/>
    </xf>
    <xf numFmtId="0" fontId="15" fillId="3" borderId="10" xfId="0" applyFont="1" applyFill="1" applyBorder="1" applyAlignment="1">
      <alignment horizontal="left" vertical="center"/>
    </xf>
    <xf numFmtId="0" fontId="24" fillId="3" borderId="1" xfId="0" applyFont="1" applyFill="1" applyBorder="1" applyAlignment="1">
      <alignment horizontal="left" vertical="center"/>
    </xf>
    <xf numFmtId="0" fontId="24" fillId="3" borderId="2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5" xfId="0" applyFont="1" applyFill="1" applyBorder="1" applyAlignment="1">
      <alignment horizontal="left" vertical="center"/>
    </xf>
    <xf numFmtId="0" fontId="24" fillId="3" borderId="29" xfId="0" applyFont="1" applyFill="1" applyBorder="1" applyAlignment="1">
      <alignment horizontal="left" vertical="center"/>
    </xf>
    <xf numFmtId="0" fontId="24" fillId="3" borderId="26" xfId="0" applyFont="1" applyFill="1" applyBorder="1" applyAlignment="1">
      <alignment horizontal="left" vertical="center"/>
    </xf>
    <xf numFmtId="0" fontId="24" fillId="4" borderId="30"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11" xfId="0" applyFont="1" applyFill="1" applyBorder="1" applyAlignment="1">
      <alignment horizontal="center" vertical="center"/>
    </xf>
    <xf numFmtId="0" fontId="24" fillId="4" borderId="27" xfId="0" applyFont="1" applyFill="1" applyBorder="1" applyAlignment="1">
      <alignment horizontal="center" vertical="center"/>
    </xf>
    <xf numFmtId="0" fontId="17" fillId="4" borderId="1" xfId="0" applyFont="1" applyFill="1" applyBorder="1" applyAlignment="1">
      <alignment horizontal="left" vertical="top" wrapText="1"/>
    </xf>
    <xf numFmtId="0" fontId="17" fillId="4" borderId="5" xfId="0" applyFont="1" applyFill="1" applyBorder="1" applyAlignment="1">
      <alignment horizontal="left" vertical="top" wrapText="1"/>
    </xf>
    <xf numFmtId="0" fontId="17" fillId="4" borderId="11" xfId="0" applyFont="1" applyFill="1" applyBorder="1" applyAlignment="1">
      <alignment horizontal="left" vertical="top" wrapText="1"/>
    </xf>
    <xf numFmtId="0" fontId="17" fillId="4" borderId="12" xfId="0" applyFont="1" applyFill="1" applyBorder="1" applyAlignment="1">
      <alignment horizontal="left" vertical="top" wrapText="1"/>
    </xf>
    <xf numFmtId="0" fontId="17" fillId="4" borderId="0" xfId="0" applyFont="1" applyFill="1" applyAlignment="1">
      <alignment horizontal="left" vertical="top" wrapText="1"/>
    </xf>
    <xf numFmtId="0" fontId="17" fillId="4" borderId="13" xfId="0" applyFont="1" applyFill="1" applyBorder="1" applyAlignment="1">
      <alignment horizontal="left" vertical="top" wrapText="1"/>
    </xf>
    <xf numFmtId="0" fontId="17" fillId="4" borderId="21" xfId="0" applyFont="1" applyFill="1" applyBorder="1" applyAlignment="1">
      <alignment horizontal="left" vertical="top"/>
    </xf>
    <xf numFmtId="0" fontId="17" fillId="4" borderId="17" xfId="0" applyFont="1" applyFill="1" applyBorder="1" applyAlignment="1">
      <alignment horizontal="left" vertical="top" wrapText="1"/>
    </xf>
    <xf numFmtId="0" fontId="17" fillId="4" borderId="31" xfId="0" applyFont="1" applyFill="1" applyBorder="1" applyAlignment="1">
      <alignment horizontal="left" vertical="top" wrapText="1"/>
    </xf>
    <xf numFmtId="0" fontId="17" fillId="4" borderId="37" xfId="0" applyFont="1" applyFill="1" applyBorder="1" applyAlignment="1">
      <alignment horizontal="left" vertical="top" wrapText="1"/>
    </xf>
    <xf numFmtId="0" fontId="17" fillId="4" borderId="32" xfId="0" applyFont="1" applyFill="1" applyBorder="1" applyAlignment="1">
      <alignment horizontal="left" vertical="top" wrapText="1"/>
    </xf>
    <xf numFmtId="0" fontId="17" fillId="4" borderId="33" xfId="0" applyFont="1" applyFill="1" applyBorder="1" applyAlignment="1">
      <alignment horizontal="left" vertical="top" wrapText="1"/>
    </xf>
    <xf numFmtId="0" fontId="17" fillId="4" borderId="34" xfId="0" applyFont="1" applyFill="1" applyBorder="1" applyAlignment="1">
      <alignment horizontal="left" vertical="top" wrapText="1"/>
    </xf>
    <xf numFmtId="0" fontId="17" fillId="4" borderId="38" xfId="0" applyFont="1" applyFill="1" applyBorder="1" applyAlignment="1">
      <alignment horizontal="left" vertical="top" wrapText="1"/>
    </xf>
    <xf numFmtId="0" fontId="17" fillId="4" borderId="7" xfId="0" applyFont="1" applyFill="1" applyBorder="1" applyAlignment="1">
      <alignment horizontal="left" vertical="top" wrapText="1"/>
    </xf>
    <xf numFmtId="0" fontId="17" fillId="4" borderId="39" xfId="0" applyFont="1" applyFill="1" applyBorder="1" applyAlignment="1">
      <alignment horizontal="left" vertical="top" wrapText="1"/>
    </xf>
    <xf numFmtId="0" fontId="43" fillId="4" borderId="35" xfId="0" applyFont="1" applyFill="1" applyBorder="1" applyAlignment="1">
      <alignment horizontal="left" vertical="top"/>
    </xf>
    <xf numFmtId="0" fontId="43" fillId="4" borderId="40" xfId="0" applyFont="1" applyFill="1" applyBorder="1" applyAlignment="1">
      <alignment horizontal="left" vertical="top"/>
    </xf>
    <xf numFmtId="0" fontId="43" fillId="4" borderId="36" xfId="0" applyFont="1" applyFill="1" applyBorder="1" applyAlignment="1">
      <alignment horizontal="left" vertical="top"/>
    </xf>
    <xf numFmtId="0" fontId="43" fillId="4" borderId="41" xfId="0" applyFont="1" applyFill="1" applyBorder="1" applyAlignment="1">
      <alignment horizontal="left" vertical="top"/>
    </xf>
    <xf numFmtId="0" fontId="17" fillId="4" borderId="23" xfId="0" applyFont="1" applyFill="1" applyBorder="1" applyAlignment="1">
      <alignment horizontal="left" vertical="top"/>
    </xf>
    <xf numFmtId="0" fontId="17" fillId="4" borderId="23" xfId="0" applyFont="1" applyFill="1" applyBorder="1" applyAlignment="1">
      <alignment horizontal="left" vertical="top" wrapText="1"/>
    </xf>
    <xf numFmtId="0" fontId="17" fillId="4" borderId="18" xfId="0" applyFont="1" applyFill="1" applyBorder="1" applyAlignment="1">
      <alignment horizontal="left" vertical="top" wrapText="1"/>
    </xf>
    <xf numFmtId="0" fontId="17" fillId="4" borderId="19" xfId="0" applyFont="1" applyFill="1" applyBorder="1" applyAlignment="1">
      <alignment horizontal="left" vertical="top" wrapText="1"/>
    </xf>
    <xf numFmtId="0" fontId="17" fillId="4" borderId="20" xfId="0" applyFont="1" applyFill="1" applyBorder="1" applyAlignment="1">
      <alignment horizontal="left" vertical="top" wrapText="1"/>
    </xf>
    <xf numFmtId="0" fontId="12" fillId="3" borderId="3" xfId="0" applyFont="1" applyFill="1" applyBorder="1" applyAlignment="1">
      <alignment horizontal="center"/>
    </xf>
    <xf numFmtId="0" fontId="17" fillId="0" borderId="1" xfId="0" applyFont="1" applyBorder="1" applyAlignment="1">
      <alignment horizontal="left" vertical="top" wrapText="1"/>
    </xf>
    <xf numFmtId="0" fontId="23" fillId="0" borderId="5" xfId="0" applyFont="1" applyBorder="1" applyAlignment="1">
      <alignment horizontal="left" vertical="top" wrapText="1"/>
    </xf>
    <xf numFmtId="0" fontId="23" fillId="0" borderId="11" xfId="0" applyFont="1" applyBorder="1" applyAlignment="1">
      <alignment horizontal="left" vertical="top" wrapText="1"/>
    </xf>
    <xf numFmtId="0" fontId="17" fillId="0" borderId="12" xfId="0" applyFont="1" applyBorder="1" applyAlignment="1">
      <alignment horizontal="left" vertical="top" wrapText="1"/>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3" fillId="0" borderId="12" xfId="0" applyFont="1" applyBorder="1" applyAlignment="1">
      <alignment horizontal="left" vertical="top" wrapText="1"/>
    </xf>
    <xf numFmtId="0" fontId="23" fillId="0" borderId="14" xfId="0" applyFont="1" applyBorder="1" applyAlignment="1">
      <alignment horizontal="left" vertical="top" wrapText="1"/>
    </xf>
    <xf numFmtId="0" fontId="23" fillId="0" borderId="7" xfId="0" applyFont="1" applyBorder="1" applyAlignment="1">
      <alignment horizontal="left" vertical="top" wrapText="1"/>
    </xf>
    <xf numFmtId="0" fontId="23" fillId="0" borderId="10" xfId="0" applyFont="1" applyBorder="1" applyAlignment="1">
      <alignment horizontal="left" vertical="top" wrapText="1"/>
    </xf>
    <xf numFmtId="0" fontId="24" fillId="3" borderId="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0" xfId="0" applyFont="1" applyFill="1" applyBorder="1" applyAlignment="1">
      <alignment horizontal="center" vertical="center" wrapText="1"/>
    </xf>
    <xf numFmtId="164" fontId="20" fillId="7" borderId="3" xfId="4" applyNumberFormat="1" applyFont="1" applyFill="1" applyBorder="1" applyAlignment="1" applyProtection="1">
      <alignment horizontal="left" vertical="center" wrapText="1" indent="1"/>
    </xf>
    <xf numFmtId="0" fontId="17" fillId="5" borderId="3" xfId="0" applyFont="1" applyFill="1" applyBorder="1" applyAlignment="1" applyProtection="1">
      <alignment horizontal="left" vertical="center" wrapText="1" indent="1"/>
      <protection locked="0"/>
    </xf>
    <xf numFmtId="0" fontId="24" fillId="3" borderId="3" xfId="0" applyFont="1" applyFill="1" applyBorder="1" applyAlignment="1">
      <alignment horizontal="center" vertical="center"/>
    </xf>
    <xf numFmtId="164" fontId="20" fillId="3" borderId="3" xfId="4" applyNumberFormat="1" applyFont="1" applyFill="1" applyBorder="1" applyAlignment="1" applyProtection="1">
      <alignment horizontal="left" vertical="center" wrapText="1"/>
    </xf>
    <xf numFmtId="0" fontId="17" fillId="5" borderId="2" xfId="0" applyFont="1" applyFill="1" applyBorder="1" applyAlignment="1" applyProtection="1">
      <alignment horizontal="left" vertical="center" wrapText="1" indent="1"/>
      <protection locked="0"/>
    </xf>
    <xf numFmtId="0" fontId="24" fillId="4" borderId="1" xfId="0" applyFont="1" applyFill="1" applyBorder="1" applyAlignment="1">
      <alignment horizontal="center" vertical="top" wrapText="1"/>
    </xf>
    <xf numFmtId="0" fontId="24" fillId="4" borderId="5" xfId="0" applyFont="1" applyFill="1" applyBorder="1" applyAlignment="1">
      <alignment horizontal="center" vertical="top" wrapText="1"/>
    </xf>
    <xf numFmtId="0" fontId="24" fillId="4" borderId="11" xfId="0" applyFont="1" applyFill="1" applyBorder="1" applyAlignment="1">
      <alignment horizontal="center" vertical="top" wrapText="1"/>
    </xf>
    <xf numFmtId="0" fontId="24" fillId="4" borderId="14" xfId="0" applyFont="1" applyFill="1" applyBorder="1" applyAlignment="1">
      <alignment horizontal="center" vertical="top" wrapText="1"/>
    </xf>
    <xf numFmtId="0" fontId="24" fillId="4" borderId="7" xfId="0" applyFont="1" applyFill="1" applyBorder="1" applyAlignment="1">
      <alignment horizontal="center" vertical="top" wrapText="1"/>
    </xf>
    <xf numFmtId="0" fontId="24" fillId="4" borderId="10" xfId="0" applyFont="1" applyFill="1" applyBorder="1" applyAlignment="1">
      <alignment horizontal="center" vertical="top" wrapText="1"/>
    </xf>
    <xf numFmtId="0" fontId="24" fillId="3" borderId="2"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4" xfId="0" applyFont="1" applyFill="1" applyBorder="1" applyAlignment="1">
      <alignment horizontal="center" vertical="center"/>
    </xf>
    <xf numFmtId="14" fontId="17" fillId="5" borderId="3" xfId="0" applyNumberFormat="1" applyFont="1" applyFill="1" applyBorder="1" applyAlignment="1" applyProtection="1">
      <alignment horizontal="left" vertical="center" indent="1"/>
      <protection locked="0"/>
    </xf>
    <xf numFmtId="0" fontId="24" fillId="4" borderId="3" xfId="0" applyFont="1" applyFill="1" applyBorder="1" applyAlignment="1">
      <alignment horizontal="center" vertical="top"/>
    </xf>
    <xf numFmtId="164" fontId="19" fillId="2" borderId="0" xfId="4" applyNumberFormat="1" applyFont="1" applyFill="1" applyBorder="1" applyAlignment="1" applyProtection="1">
      <alignment horizontal="center" vertical="center" wrapText="1"/>
    </xf>
    <xf numFmtId="164" fontId="29" fillId="4" borderId="2" xfId="4" applyNumberFormat="1" applyFont="1" applyFill="1" applyBorder="1" applyAlignment="1" applyProtection="1">
      <alignment horizontal="center" vertical="center" wrapText="1"/>
    </xf>
    <xf numFmtId="164" fontId="29" fillId="4" borderId="4" xfId="4" applyNumberFormat="1" applyFont="1" applyFill="1" applyBorder="1" applyAlignment="1" applyProtection="1">
      <alignment horizontal="center" vertical="center" wrapText="1"/>
    </xf>
    <xf numFmtId="0" fontId="24" fillId="4" borderId="3" xfId="0" applyFont="1" applyFill="1" applyBorder="1" applyAlignment="1">
      <alignment horizontal="center" vertical="center" wrapText="1"/>
    </xf>
    <xf numFmtId="164" fontId="20" fillId="4" borderId="3" xfId="4" applyNumberFormat="1" applyFont="1" applyFill="1" applyBorder="1" applyAlignment="1" applyProtection="1">
      <alignment horizontal="center" vertical="center" wrapText="1"/>
    </xf>
    <xf numFmtId="0" fontId="44" fillId="2" borderId="7" xfId="0" applyFont="1" applyFill="1" applyBorder="1" applyAlignment="1">
      <alignment horizontal="center"/>
    </xf>
    <xf numFmtId="0" fontId="18" fillId="5" borderId="3" xfId="0" applyFont="1" applyFill="1" applyBorder="1" applyAlignment="1" applyProtection="1">
      <alignment horizontal="left" vertical="top" wrapText="1"/>
      <protection locked="0"/>
    </xf>
    <xf numFmtId="4" fontId="18" fillId="5" borderId="3" xfId="0" applyNumberFormat="1" applyFont="1" applyFill="1" applyBorder="1" applyAlignment="1" applyProtection="1">
      <alignment horizontal="left" vertical="top" wrapText="1"/>
      <protection locked="0"/>
    </xf>
    <xf numFmtId="0" fontId="18" fillId="8" borderId="3" xfId="0" applyFont="1" applyFill="1" applyBorder="1" applyAlignment="1" applyProtection="1">
      <alignment horizontal="left" vertical="top" wrapText="1"/>
      <protection locked="0"/>
    </xf>
    <xf numFmtId="3" fontId="32" fillId="3" borderId="3" xfId="0" applyNumberFormat="1" applyFont="1" applyFill="1" applyBorder="1" applyAlignment="1" applyProtection="1">
      <alignment horizontal="left" vertical="top" wrapText="1"/>
      <protection locked="0"/>
    </xf>
    <xf numFmtId="0" fontId="18" fillId="5" borderId="3" xfId="0" quotePrefix="1" applyFont="1" applyFill="1" applyBorder="1" applyAlignment="1" applyProtection="1">
      <alignment horizontal="left" vertical="top" wrapText="1"/>
      <protection locked="0"/>
    </xf>
    <xf numFmtId="164" fontId="10" fillId="4" borderId="3" xfId="4" applyNumberFormat="1" applyFont="1" applyFill="1" applyBorder="1" applyAlignment="1" applyProtection="1">
      <alignment horizontal="left" vertical="center" wrapText="1"/>
    </xf>
    <xf numFmtId="164" fontId="21" fillId="4" borderId="3" xfId="4" applyNumberFormat="1" applyFont="1" applyFill="1" applyBorder="1" applyAlignment="1" applyProtection="1">
      <alignment horizontal="left" vertical="center" wrapText="1"/>
    </xf>
    <xf numFmtId="9" fontId="17" fillId="11" borderId="12" xfId="0" applyNumberFormat="1" applyFont="1" applyFill="1" applyBorder="1" applyAlignment="1">
      <alignment horizontal="center"/>
    </xf>
    <xf numFmtId="9" fontId="17" fillId="11" borderId="13" xfId="0" applyNumberFormat="1" applyFont="1" applyFill="1" applyBorder="1" applyAlignment="1">
      <alignment horizontal="center"/>
    </xf>
    <xf numFmtId="6" fontId="17" fillId="11" borderId="12" xfId="0" applyNumberFormat="1" applyFont="1" applyFill="1" applyBorder="1" applyAlignment="1">
      <alignment horizontal="center"/>
    </xf>
    <xf numFmtId="6" fontId="17" fillId="11" borderId="13" xfId="0" applyNumberFormat="1" applyFont="1" applyFill="1" applyBorder="1" applyAlignment="1">
      <alignment horizontal="center"/>
    </xf>
    <xf numFmtId="0" fontId="17" fillId="11" borderId="3" xfId="0" applyFont="1" applyFill="1" applyBorder="1" applyAlignment="1">
      <alignment horizontal="left" vertical="top" wrapText="1"/>
    </xf>
    <xf numFmtId="0" fontId="24" fillId="11" borderId="3" xfId="0" applyFont="1" applyFill="1" applyBorder="1" applyAlignment="1">
      <alignment horizontal="center" vertical="center" wrapText="1"/>
    </xf>
    <xf numFmtId="164" fontId="24" fillId="15" borderId="3" xfId="0" applyNumberFormat="1" applyFont="1" applyFill="1" applyBorder="1" applyAlignment="1">
      <alignment horizontal="center" vertical="center"/>
    </xf>
    <xf numFmtId="0" fontId="24" fillId="11" borderId="3" xfId="0" applyFont="1" applyFill="1" applyBorder="1" applyAlignment="1">
      <alignment horizontal="center" wrapText="1"/>
    </xf>
    <xf numFmtId="0" fontId="24" fillId="11" borderId="1" xfId="0" applyFont="1" applyFill="1" applyBorder="1" applyAlignment="1">
      <alignment horizontal="center" vertical="center" wrapText="1"/>
    </xf>
    <xf numFmtId="0" fontId="24" fillId="11" borderId="5" xfId="0" applyFont="1" applyFill="1" applyBorder="1" applyAlignment="1">
      <alignment horizontal="center" vertical="center" wrapText="1"/>
    </xf>
    <xf numFmtId="0" fontId="24" fillId="11" borderId="11"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24" fillId="11" borderId="0" xfId="0" applyFont="1" applyFill="1" applyAlignment="1">
      <alignment horizontal="center" vertical="center" wrapText="1"/>
    </xf>
    <xf numFmtId="0" fontId="24" fillId="11" borderId="13" xfId="0" applyFont="1" applyFill="1" applyBorder="1" applyAlignment="1">
      <alignment horizontal="center" vertical="center" wrapText="1"/>
    </xf>
    <xf numFmtId="0" fontId="24" fillId="11" borderId="11" xfId="0" applyFont="1" applyFill="1" applyBorder="1" applyAlignment="1">
      <alignment horizontal="center" vertical="center"/>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164" fontId="41" fillId="14" borderId="3" xfId="0" applyNumberFormat="1" applyFont="1" applyFill="1" applyBorder="1" applyAlignment="1">
      <alignment horizontal="right" vertical="center"/>
    </xf>
    <xf numFmtId="164" fontId="41" fillId="14" borderId="4" xfId="0" applyNumberFormat="1" applyFont="1" applyFill="1" applyBorder="1" applyAlignment="1">
      <alignment horizontal="center" vertical="center"/>
    </xf>
    <xf numFmtId="164" fontId="41" fillId="14" borderId="3" xfId="0" applyNumberFormat="1" applyFont="1" applyFill="1" applyBorder="1" applyAlignment="1">
      <alignment horizontal="center" vertical="center"/>
    </xf>
    <xf numFmtId="10" fontId="17" fillId="11" borderId="12" xfId="0" applyNumberFormat="1" applyFont="1" applyFill="1" applyBorder="1" applyAlignment="1">
      <alignment horizontal="center"/>
    </xf>
    <xf numFmtId="10" fontId="17" fillId="11" borderId="0" xfId="0" applyNumberFormat="1" applyFont="1" applyFill="1" applyAlignment="1">
      <alignment horizontal="center"/>
    </xf>
    <xf numFmtId="10" fontId="17" fillId="11" borderId="14" xfId="0" applyNumberFormat="1" applyFont="1" applyFill="1" applyBorder="1" applyAlignment="1">
      <alignment horizontal="center"/>
    </xf>
    <xf numFmtId="10" fontId="17" fillId="11" borderId="7" xfId="0" applyNumberFormat="1" applyFont="1" applyFill="1" applyBorder="1" applyAlignment="1">
      <alignment horizontal="center"/>
    </xf>
    <xf numFmtId="9" fontId="17" fillId="11" borderId="14" xfId="0" applyNumberFormat="1" applyFont="1" applyFill="1" applyBorder="1" applyAlignment="1">
      <alignment horizontal="center"/>
    </xf>
    <xf numFmtId="9" fontId="17" fillId="11" borderId="10" xfId="0" applyNumberFormat="1" applyFont="1" applyFill="1" applyBorder="1" applyAlignment="1">
      <alignment horizontal="center"/>
    </xf>
    <xf numFmtId="6" fontId="17" fillId="11" borderId="14" xfId="0" applyNumberFormat="1" applyFont="1" applyFill="1" applyBorder="1" applyAlignment="1">
      <alignment horizontal="center"/>
    </xf>
    <xf numFmtId="6" fontId="17" fillId="11" borderId="10" xfId="0" applyNumberFormat="1" applyFont="1" applyFill="1" applyBorder="1" applyAlignment="1">
      <alignment horizontal="center"/>
    </xf>
    <xf numFmtId="10" fontId="24" fillId="12" borderId="3" xfId="0" applyNumberFormat="1" applyFont="1" applyFill="1" applyBorder="1" applyAlignment="1">
      <alignment horizontal="center" vertical="center"/>
    </xf>
    <xf numFmtId="10" fontId="24" fillId="12" borderId="6" xfId="0" applyNumberFormat="1" applyFont="1" applyFill="1" applyBorder="1" applyAlignment="1">
      <alignment horizontal="center" vertical="center"/>
    </xf>
    <xf numFmtId="0" fontId="8" fillId="11" borderId="1" xfId="0" applyFont="1" applyFill="1" applyBorder="1" applyAlignment="1">
      <alignment horizontal="left" vertical="top" wrapText="1"/>
    </xf>
    <xf numFmtId="0" fontId="8" fillId="11" borderId="5" xfId="0" applyFont="1" applyFill="1" applyBorder="1" applyAlignment="1">
      <alignment horizontal="left" vertical="top" wrapText="1"/>
    </xf>
    <xf numFmtId="0" fontId="8" fillId="11" borderId="11" xfId="0" applyFont="1" applyFill="1" applyBorder="1" applyAlignment="1">
      <alignment horizontal="left" vertical="top" wrapText="1"/>
    </xf>
    <xf numFmtId="0" fontId="8" fillId="11" borderId="12" xfId="0" applyFont="1" applyFill="1" applyBorder="1" applyAlignment="1">
      <alignment horizontal="left" vertical="top" wrapText="1"/>
    </xf>
    <xf numFmtId="0" fontId="8" fillId="11" borderId="0" xfId="0" applyFont="1" applyFill="1" applyAlignment="1">
      <alignment horizontal="left" vertical="top" wrapText="1"/>
    </xf>
    <xf numFmtId="0" fontId="8" fillId="11" borderId="13" xfId="0" applyFont="1" applyFill="1" applyBorder="1" applyAlignment="1">
      <alignment horizontal="left" vertical="top" wrapText="1"/>
    </xf>
    <xf numFmtId="0" fontId="8" fillId="11" borderId="14" xfId="0" applyFont="1" applyFill="1" applyBorder="1" applyAlignment="1">
      <alignment horizontal="left" vertical="top" wrapText="1"/>
    </xf>
    <xf numFmtId="0" fontId="8" fillId="11" borderId="7" xfId="0" applyFont="1" applyFill="1" applyBorder="1" applyAlignment="1">
      <alignment horizontal="left" vertical="top" wrapText="1"/>
    </xf>
    <xf numFmtId="0" fontId="8" fillId="11" borderId="10" xfId="0" applyFont="1" applyFill="1" applyBorder="1" applyAlignment="1">
      <alignment horizontal="left" vertical="top" wrapText="1"/>
    </xf>
    <xf numFmtId="0" fontId="15" fillId="11" borderId="1"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10" xfId="0" applyFont="1" applyFill="1" applyBorder="1" applyAlignment="1">
      <alignment horizontal="center" vertical="center" wrapText="1"/>
    </xf>
    <xf numFmtId="164" fontId="15" fillId="15" borderId="1" xfId="0" applyNumberFormat="1" applyFont="1" applyFill="1" applyBorder="1" applyAlignment="1">
      <alignment horizontal="center" vertical="center"/>
    </xf>
    <xf numFmtId="164" fontId="15" fillId="15" borderId="5" xfId="0" applyNumberFormat="1" applyFont="1" applyFill="1" applyBorder="1" applyAlignment="1">
      <alignment horizontal="center" vertical="center"/>
    </xf>
    <xf numFmtId="164" fontId="15" fillId="15" borderId="11" xfId="0" applyNumberFormat="1" applyFont="1" applyFill="1" applyBorder="1" applyAlignment="1">
      <alignment horizontal="center" vertical="center"/>
    </xf>
    <xf numFmtId="164" fontId="15" fillId="15" borderId="14" xfId="0" applyNumberFormat="1" applyFont="1" applyFill="1" applyBorder="1" applyAlignment="1">
      <alignment horizontal="center" vertical="center"/>
    </xf>
    <xf numFmtId="164" fontId="15" fillId="15" borderId="7" xfId="0" applyNumberFormat="1" applyFont="1" applyFill="1" applyBorder="1" applyAlignment="1">
      <alignment horizontal="center" vertical="center"/>
    </xf>
    <xf numFmtId="164" fontId="15" fillId="15" borderId="10" xfId="0" applyNumberFormat="1" applyFont="1" applyFill="1" applyBorder="1" applyAlignment="1">
      <alignment horizontal="center" vertical="center"/>
    </xf>
    <xf numFmtId="0" fontId="15" fillId="11" borderId="3" xfId="0" applyFont="1" applyFill="1" applyBorder="1" applyAlignment="1">
      <alignment horizontal="center" wrapText="1"/>
    </xf>
    <xf numFmtId="0" fontId="15" fillId="11" borderId="12" xfId="0" applyFont="1" applyFill="1" applyBorder="1" applyAlignment="1">
      <alignment horizontal="center" vertical="center" wrapText="1"/>
    </xf>
    <xf numFmtId="0" fontId="15" fillId="11" borderId="0" xfId="0" applyFont="1" applyFill="1" applyAlignment="1">
      <alignment horizontal="center" vertical="center" wrapText="1"/>
    </xf>
    <xf numFmtId="0" fontId="15" fillId="11" borderId="13"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15" fillId="11" borderId="6" xfId="0" applyFont="1" applyFill="1" applyBorder="1" applyAlignment="1">
      <alignment horizontal="center" vertical="top" wrapText="1"/>
    </xf>
    <xf numFmtId="0" fontId="15" fillId="11" borderId="16" xfId="0" applyFont="1" applyFill="1" applyBorder="1" applyAlignment="1">
      <alignment horizontal="center" vertical="top" wrapText="1"/>
    </xf>
    <xf numFmtId="0" fontId="41" fillId="14" borderId="3" xfId="0" applyFont="1" applyFill="1" applyBorder="1" applyAlignment="1">
      <alignment horizontal="right" vertical="center"/>
    </xf>
    <xf numFmtId="164" fontId="13" fillId="14" borderId="4" xfId="0" applyNumberFormat="1" applyFont="1" applyFill="1" applyBorder="1" applyAlignment="1">
      <alignment horizontal="center" vertical="center"/>
    </xf>
    <xf numFmtId="164" fontId="13" fillId="14" borderId="3" xfId="0" applyNumberFormat="1" applyFont="1" applyFill="1" applyBorder="1" applyAlignment="1">
      <alignment horizontal="center" vertical="center"/>
    </xf>
    <xf numFmtId="10" fontId="15" fillId="12" borderId="3" xfId="0" applyNumberFormat="1" applyFont="1" applyFill="1" applyBorder="1" applyAlignment="1">
      <alignment horizontal="center" vertical="center"/>
    </xf>
    <xf numFmtId="10" fontId="9" fillId="11" borderId="12" xfId="0" applyNumberFormat="1" applyFont="1" applyFill="1" applyBorder="1" applyAlignment="1">
      <alignment horizontal="center"/>
    </xf>
    <xf numFmtId="10" fontId="9" fillId="11" borderId="0" xfId="0" applyNumberFormat="1" applyFont="1" applyFill="1" applyAlignment="1">
      <alignment horizontal="center"/>
    </xf>
    <xf numFmtId="10" fontId="9" fillId="11" borderId="14" xfId="0" applyNumberFormat="1" applyFont="1" applyFill="1" applyBorder="1" applyAlignment="1">
      <alignment horizontal="center"/>
    </xf>
    <xf numFmtId="10" fontId="9" fillId="11" borderId="7" xfId="0" applyNumberFormat="1" applyFont="1" applyFill="1" applyBorder="1" applyAlignment="1">
      <alignment horizontal="center"/>
    </xf>
    <xf numFmtId="0" fontId="17" fillId="11" borderId="1" xfId="0" applyFont="1" applyFill="1" applyBorder="1" applyAlignment="1">
      <alignment horizontal="left" vertical="top" wrapText="1"/>
    </xf>
    <xf numFmtId="0" fontId="17" fillId="11" borderId="5" xfId="0" applyFont="1" applyFill="1" applyBorder="1" applyAlignment="1">
      <alignment horizontal="left" vertical="top" wrapText="1"/>
    </xf>
    <xf numFmtId="0" fontId="17" fillId="11" borderId="11" xfId="0" applyFont="1" applyFill="1" applyBorder="1" applyAlignment="1">
      <alignment horizontal="left" vertical="top" wrapText="1"/>
    </xf>
    <xf numFmtId="0" fontId="17" fillId="11" borderId="12" xfId="0" applyFont="1" applyFill="1" applyBorder="1" applyAlignment="1">
      <alignment horizontal="left" vertical="top" wrapText="1"/>
    </xf>
    <xf numFmtId="0" fontId="17" fillId="11" borderId="0" xfId="0" applyFont="1" applyFill="1" applyAlignment="1">
      <alignment horizontal="left" vertical="top" wrapText="1"/>
    </xf>
    <xf numFmtId="0" fontId="17" fillId="11" borderId="13" xfId="0" applyFont="1" applyFill="1" applyBorder="1" applyAlignment="1">
      <alignment horizontal="left" vertical="top" wrapText="1"/>
    </xf>
    <xf numFmtId="0" fontId="17" fillId="11" borderId="14" xfId="0" applyFont="1" applyFill="1" applyBorder="1" applyAlignment="1">
      <alignment horizontal="left" vertical="top" wrapText="1"/>
    </xf>
    <xf numFmtId="0" fontId="17" fillId="11" borderId="7" xfId="0" applyFont="1" applyFill="1" applyBorder="1" applyAlignment="1">
      <alignment horizontal="left" vertical="top" wrapText="1"/>
    </xf>
    <xf numFmtId="0" fontId="17" fillId="11" borderId="10" xfId="0" applyFont="1" applyFill="1" applyBorder="1" applyAlignment="1">
      <alignment horizontal="left" vertical="top" wrapText="1"/>
    </xf>
    <xf numFmtId="164" fontId="24" fillId="15" borderId="1" xfId="0" applyNumberFormat="1" applyFont="1" applyFill="1" applyBorder="1" applyAlignment="1">
      <alignment horizontal="center" vertical="center"/>
    </xf>
    <xf numFmtId="164" fontId="24" fillId="15" borderId="5" xfId="0" applyNumberFormat="1" applyFont="1" applyFill="1" applyBorder="1" applyAlignment="1">
      <alignment horizontal="center" vertical="center"/>
    </xf>
    <xf numFmtId="164" fontId="24" fillId="15" borderId="11" xfId="0" applyNumberFormat="1" applyFont="1" applyFill="1" applyBorder="1" applyAlignment="1">
      <alignment horizontal="center" vertical="center"/>
    </xf>
    <xf numFmtId="164" fontId="24" fillId="15" borderId="14" xfId="0" applyNumberFormat="1" applyFont="1" applyFill="1" applyBorder="1" applyAlignment="1">
      <alignment horizontal="center" vertical="center"/>
    </xf>
    <xf numFmtId="164" fontId="24" fillId="15" borderId="7" xfId="0" applyNumberFormat="1" applyFont="1" applyFill="1" applyBorder="1" applyAlignment="1">
      <alignment horizontal="center" vertical="center"/>
    </xf>
    <xf numFmtId="164" fontId="24" fillId="15" borderId="10" xfId="0" applyNumberFormat="1" applyFont="1" applyFill="1" applyBorder="1" applyAlignment="1">
      <alignment horizontal="center" vertical="center"/>
    </xf>
    <xf numFmtId="0" fontId="24" fillId="11" borderId="6"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21" fillId="4" borderId="1" xfId="0" applyFont="1" applyFill="1" applyBorder="1" applyAlignment="1">
      <alignment horizontal="left" vertical="top" wrapText="1"/>
    </xf>
    <xf numFmtId="0" fontId="21" fillId="4" borderId="5" xfId="0" applyFont="1" applyFill="1" applyBorder="1" applyAlignment="1">
      <alignment horizontal="left" vertical="top" wrapText="1"/>
    </xf>
    <xf numFmtId="0" fontId="21" fillId="4" borderId="11" xfId="0" applyFont="1" applyFill="1" applyBorder="1" applyAlignment="1">
      <alignment horizontal="left" vertical="top" wrapText="1"/>
    </xf>
    <xf numFmtId="0" fontId="21" fillId="4" borderId="12" xfId="0" applyFont="1" applyFill="1" applyBorder="1" applyAlignment="1">
      <alignment horizontal="left" vertical="top" wrapText="1"/>
    </xf>
    <xf numFmtId="0" fontId="21" fillId="4" borderId="0" xfId="0" applyFont="1" applyFill="1" applyAlignment="1">
      <alignment horizontal="left" vertical="top" wrapText="1"/>
    </xf>
    <xf numFmtId="0" fontId="21" fillId="4" borderId="13" xfId="0" applyFont="1" applyFill="1" applyBorder="1" applyAlignment="1">
      <alignment horizontal="left" vertical="top" wrapText="1"/>
    </xf>
    <xf numFmtId="0" fontId="21" fillId="4" borderId="14" xfId="0" applyFont="1" applyFill="1" applyBorder="1" applyAlignment="1">
      <alignment horizontal="left" vertical="top" wrapText="1"/>
    </xf>
    <xf numFmtId="0" fontId="21" fillId="4" borderId="7" xfId="0" applyFont="1" applyFill="1" applyBorder="1" applyAlignment="1">
      <alignment horizontal="left" vertical="top" wrapText="1"/>
    </xf>
    <xf numFmtId="0" fontId="21" fillId="4" borderId="10" xfId="0" applyFont="1" applyFill="1" applyBorder="1" applyAlignment="1">
      <alignment horizontal="left" vertical="top" wrapText="1"/>
    </xf>
    <xf numFmtId="0" fontId="38" fillId="17" borderId="1" xfId="0" applyFont="1" applyFill="1" applyBorder="1" applyAlignment="1">
      <alignment horizontal="center" vertical="center" wrapText="1"/>
    </xf>
    <xf numFmtId="0" fontId="38" fillId="17" borderId="5" xfId="0" applyFont="1" applyFill="1" applyBorder="1" applyAlignment="1">
      <alignment horizontal="center" vertical="center" wrapText="1"/>
    </xf>
    <xf numFmtId="0" fontId="38" fillId="17" borderId="14" xfId="0" applyFont="1" applyFill="1" applyBorder="1" applyAlignment="1">
      <alignment horizontal="center" vertical="center" wrapText="1"/>
    </xf>
    <xf numFmtId="0" fontId="38" fillId="17" borderId="7" xfId="0" applyFont="1" applyFill="1" applyBorder="1" applyAlignment="1">
      <alignment horizontal="center" vertical="center" wrapText="1"/>
    </xf>
    <xf numFmtId="0" fontId="20" fillId="17" borderId="11" xfId="0"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38" fillId="17" borderId="11" xfId="0" applyFont="1" applyFill="1" applyBorder="1" applyAlignment="1">
      <alignment horizontal="center" vertical="center" wrapText="1"/>
    </xf>
    <xf numFmtId="0" fontId="38" fillId="17" borderId="10" xfId="0" applyFont="1" applyFill="1" applyBorder="1" applyAlignment="1">
      <alignment horizontal="center" vertical="center" wrapText="1"/>
    </xf>
    <xf numFmtId="165" fontId="21" fillId="2" borderId="8" xfId="0" applyNumberFormat="1" applyFont="1" applyFill="1" applyBorder="1" applyAlignment="1">
      <alignment horizontal="center" vertical="center"/>
    </xf>
    <xf numFmtId="0" fontId="21" fillId="2" borderId="3" xfId="0" applyFont="1" applyFill="1" applyBorder="1" applyAlignment="1">
      <alignment horizontal="center" vertical="center"/>
    </xf>
    <xf numFmtId="165" fontId="21" fillId="2" borderId="3" xfId="0" applyNumberFormat="1" applyFont="1" applyFill="1" applyBorder="1" applyAlignment="1">
      <alignment horizontal="center" vertical="center"/>
    </xf>
    <xf numFmtId="0" fontId="21" fillId="3" borderId="8"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8" xfId="0" applyFont="1" applyFill="1" applyBorder="1" applyAlignment="1">
      <alignment horizontal="left" vertical="center" wrapText="1"/>
    </xf>
    <xf numFmtId="0" fontId="21" fillId="3" borderId="3" xfId="0" applyFont="1" applyFill="1" applyBorder="1" applyAlignment="1">
      <alignment horizontal="left" vertical="center" wrapText="1"/>
    </xf>
    <xf numFmtId="1" fontId="21" fillId="5" borderId="16" xfId="0" applyNumberFormat="1" applyFont="1" applyFill="1" applyBorder="1" applyAlignment="1">
      <alignment horizontal="center" vertical="center" wrapText="1"/>
    </xf>
    <xf numFmtId="1" fontId="21" fillId="5" borderId="8" xfId="0" applyNumberFormat="1"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0" xfId="0" applyFont="1" applyFill="1" applyBorder="1" applyAlignment="1">
      <alignment horizontal="center" vertical="center" wrapText="1"/>
    </xf>
    <xf numFmtId="165" fontId="21" fillId="3" borderId="3" xfId="0" applyNumberFormat="1" applyFont="1" applyFill="1" applyBorder="1" applyAlignment="1">
      <alignment horizontal="center" vertical="center" wrapText="1"/>
    </xf>
    <xf numFmtId="1" fontId="21" fillId="5" borderId="6"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1" xfId="0" applyFont="1" applyFill="1" applyBorder="1" applyAlignment="1">
      <alignment horizontal="center" vertical="center" wrapText="1"/>
    </xf>
    <xf numFmtId="165" fontId="21" fillId="3" borderId="1" xfId="0" applyNumberFormat="1" applyFont="1" applyFill="1" applyBorder="1" applyAlignment="1">
      <alignment horizontal="center" vertical="center" wrapText="1"/>
    </xf>
    <xf numFmtId="165" fontId="21" fillId="3" borderId="11" xfId="0" applyNumberFormat="1" applyFont="1" applyFill="1" applyBorder="1" applyAlignment="1">
      <alignment horizontal="center" vertical="center" wrapText="1"/>
    </xf>
    <xf numFmtId="165" fontId="21" fillId="3" borderId="12" xfId="0" applyNumberFormat="1" applyFont="1" applyFill="1" applyBorder="1" applyAlignment="1">
      <alignment horizontal="center" vertical="center" wrapText="1"/>
    </xf>
    <xf numFmtId="165" fontId="21" fillId="3" borderId="13" xfId="0" applyNumberFormat="1" applyFont="1" applyFill="1" applyBorder="1" applyAlignment="1">
      <alignment horizontal="center" vertical="center" wrapText="1"/>
    </xf>
    <xf numFmtId="165" fontId="21" fillId="3" borderId="14" xfId="0" applyNumberFormat="1" applyFont="1" applyFill="1" applyBorder="1" applyAlignment="1">
      <alignment horizontal="center" vertical="center" wrapText="1"/>
    </xf>
    <xf numFmtId="165" fontId="21" fillId="3" borderId="10" xfId="0" applyNumberFormat="1" applyFont="1" applyFill="1" applyBorder="1" applyAlignment="1">
      <alignment horizontal="center" vertical="center" wrapText="1"/>
    </xf>
    <xf numFmtId="0" fontId="20" fillId="4" borderId="3"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3"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20" fillId="4" borderId="13"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0" fillId="4" borderId="10" xfId="0" applyFont="1" applyFill="1" applyBorder="1" applyAlignment="1">
      <alignment horizontal="left" vertical="center" wrapText="1"/>
    </xf>
    <xf numFmtId="165" fontId="21" fillId="2" borderId="16" xfId="0" applyNumberFormat="1" applyFont="1" applyFill="1" applyBorder="1" applyAlignment="1">
      <alignment horizontal="center" vertical="center"/>
    </xf>
    <xf numFmtId="0" fontId="21" fillId="4" borderId="3"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3" borderId="0" xfId="0" applyFont="1" applyFill="1" applyAlignment="1">
      <alignment horizontal="left" vertical="center" wrapText="1"/>
    </xf>
    <xf numFmtId="0" fontId="21" fillId="3" borderId="14"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7" borderId="12"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21" fillId="7" borderId="10" xfId="0" applyFont="1" applyFill="1" applyBorder="1" applyAlignment="1">
      <alignment horizontal="center" vertical="center" wrapText="1"/>
    </xf>
    <xf numFmtId="1" fontId="21" fillId="5" borderId="3" xfId="0" applyNumberFormat="1" applyFont="1" applyFill="1" applyBorder="1" applyAlignment="1">
      <alignment horizontal="center" vertical="center" wrapText="1"/>
    </xf>
    <xf numFmtId="1" fontId="21" fillId="5" borderId="11" xfId="0" applyNumberFormat="1" applyFont="1" applyFill="1" applyBorder="1" applyAlignment="1">
      <alignment horizontal="center" vertical="center" wrapText="1"/>
    </xf>
    <xf numFmtId="1" fontId="21" fillId="5" borderId="10" xfId="0" applyNumberFormat="1" applyFont="1" applyFill="1" applyBorder="1" applyAlignment="1">
      <alignment horizontal="center" vertical="center" wrapText="1"/>
    </xf>
    <xf numFmtId="0" fontId="20" fillId="17" borderId="6" xfId="0" applyFont="1" applyFill="1" applyBorder="1" applyAlignment="1">
      <alignment horizontal="center" vertical="center" wrapText="1"/>
    </xf>
    <xf numFmtId="0" fontId="20" fillId="17" borderId="8" xfId="0" applyFont="1" applyFill="1" applyBorder="1" applyAlignment="1">
      <alignment horizontal="center" vertical="center" wrapText="1"/>
    </xf>
    <xf numFmtId="1" fontId="21" fillId="5" borderId="13" xfId="0" applyNumberFormat="1" applyFont="1" applyFill="1" applyBorder="1" applyAlignment="1">
      <alignment horizontal="center" vertical="center" wrapText="1"/>
    </xf>
    <xf numFmtId="0" fontId="21" fillId="3" borderId="16" xfId="0" applyFont="1" applyFill="1" applyBorder="1" applyAlignment="1">
      <alignment horizontal="center" vertical="center"/>
    </xf>
    <xf numFmtId="0" fontId="21" fillId="3" borderId="6" xfId="0" applyFont="1" applyFill="1" applyBorder="1" applyAlignment="1">
      <alignment horizontal="center" vertical="center"/>
    </xf>
    <xf numFmtId="165" fontId="17" fillId="2" borderId="8" xfId="0" applyNumberFormat="1" applyFont="1" applyFill="1" applyBorder="1" applyAlignment="1">
      <alignment horizontal="center" vertical="center"/>
    </xf>
    <xf numFmtId="0" fontId="17" fillId="2" borderId="3" xfId="0" applyFont="1" applyFill="1" applyBorder="1" applyAlignment="1">
      <alignment horizontal="center" vertical="center"/>
    </xf>
    <xf numFmtId="165" fontId="21" fillId="2" borderId="6" xfId="0" applyNumberFormat="1" applyFont="1" applyFill="1" applyBorder="1" applyAlignment="1">
      <alignment horizontal="center" vertical="center"/>
    </xf>
    <xf numFmtId="0" fontId="21" fillId="2" borderId="8" xfId="0" applyFont="1" applyFill="1" applyBorder="1" applyAlignment="1">
      <alignment horizontal="center" vertical="center"/>
    </xf>
    <xf numFmtId="165" fontId="21" fillId="3" borderId="3" xfId="0" applyNumberFormat="1" applyFont="1" applyFill="1" applyBorder="1" applyAlignment="1">
      <alignment horizontal="center" vertical="center"/>
    </xf>
    <xf numFmtId="165" fontId="35" fillId="18" borderId="3" xfId="0" applyNumberFormat="1" applyFont="1" applyFill="1" applyBorder="1" applyAlignment="1">
      <alignment horizontal="center" vertical="center"/>
    </xf>
    <xf numFmtId="0" fontId="35" fillId="18" borderId="3" xfId="0" applyFont="1" applyFill="1" applyBorder="1" applyAlignment="1">
      <alignment horizontal="center" vertical="center"/>
    </xf>
    <xf numFmtId="0" fontId="35" fillId="17" borderId="1" xfId="0" applyFont="1" applyFill="1" applyBorder="1" applyAlignment="1">
      <alignment horizontal="center" vertical="center" wrapText="1"/>
    </xf>
    <xf numFmtId="0" fontId="35" fillId="17" borderId="5" xfId="0" applyFont="1" applyFill="1" applyBorder="1" applyAlignment="1">
      <alignment horizontal="center" vertical="center" wrapText="1"/>
    </xf>
    <xf numFmtId="0" fontId="35" fillId="17" borderId="11" xfId="0" applyFont="1" applyFill="1" applyBorder="1" applyAlignment="1">
      <alignment horizontal="center" vertical="center" wrapText="1"/>
    </xf>
    <xf numFmtId="0" fontId="35" fillId="17" borderId="12" xfId="0" applyFont="1" applyFill="1" applyBorder="1" applyAlignment="1">
      <alignment horizontal="center" vertical="center" wrapText="1"/>
    </xf>
    <xf numFmtId="0" fontId="35" fillId="17" borderId="0" xfId="0" applyFont="1" applyFill="1" applyAlignment="1">
      <alignment horizontal="center" vertical="center" wrapText="1"/>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7" xfId="0" applyFont="1" applyFill="1" applyBorder="1" applyAlignment="1">
      <alignment horizontal="center" vertical="center" wrapText="1"/>
    </xf>
    <xf numFmtId="0" fontId="35" fillId="17" borderId="10"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38" fillId="4" borderId="3" xfId="0" applyFont="1" applyFill="1" applyBorder="1" applyAlignment="1">
      <alignment horizontal="center" vertical="center"/>
    </xf>
    <xf numFmtId="0" fontId="21" fillId="4" borderId="3" xfId="0" applyFont="1" applyFill="1" applyBorder="1" applyAlignment="1">
      <alignment horizontal="left" vertical="center"/>
    </xf>
    <xf numFmtId="0" fontId="39" fillId="4" borderId="3" xfId="0" applyFont="1" applyFill="1" applyBorder="1" applyAlignment="1">
      <alignment horizontal="left" vertical="center" wrapText="1"/>
    </xf>
    <xf numFmtId="0" fontId="17" fillId="19" borderId="3" xfId="0" applyFont="1" applyFill="1" applyBorder="1" applyAlignment="1">
      <alignment horizontal="right" vertical="center"/>
    </xf>
    <xf numFmtId="0" fontId="21" fillId="3" borderId="1"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38" fillId="4" borderId="1" xfId="0" applyFont="1" applyFill="1" applyBorder="1" applyAlignment="1">
      <alignment horizontal="center" vertical="center"/>
    </xf>
    <xf numFmtId="0" fontId="38" fillId="4" borderId="5" xfId="0" applyFont="1" applyFill="1" applyBorder="1" applyAlignment="1">
      <alignment horizontal="center" vertical="center"/>
    </xf>
    <xf numFmtId="0" fontId="38" fillId="4" borderId="11" xfId="0" applyFont="1" applyFill="1" applyBorder="1" applyAlignment="1">
      <alignment horizontal="center" vertical="center"/>
    </xf>
    <xf numFmtId="0" fontId="38" fillId="4" borderId="14" xfId="0" applyFont="1" applyFill="1" applyBorder="1" applyAlignment="1">
      <alignment horizontal="center" vertical="center"/>
    </xf>
    <xf numFmtId="0" fontId="38" fillId="4" borderId="7" xfId="0" applyFont="1" applyFill="1" applyBorder="1" applyAlignment="1">
      <alignment horizontal="center" vertical="center"/>
    </xf>
    <xf numFmtId="0" fontId="38" fillId="4" borderId="10" xfId="0" applyFont="1" applyFill="1" applyBorder="1" applyAlignment="1">
      <alignment horizontal="center" vertical="center"/>
    </xf>
    <xf numFmtId="0" fontId="21" fillId="4" borderId="3" xfId="0" applyFont="1" applyFill="1" applyBorder="1" applyAlignment="1">
      <alignment horizontal="right" vertical="center"/>
    </xf>
    <xf numFmtId="0" fontId="21" fillId="7" borderId="3" xfId="0" applyFont="1" applyFill="1" applyBorder="1" applyAlignment="1">
      <alignment horizontal="right" vertical="center"/>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0" xfId="0" applyFont="1" applyFill="1" applyBorder="1" applyAlignment="1">
      <alignment horizontal="center" vertical="center" wrapText="1"/>
    </xf>
    <xf numFmtId="164" fontId="20" fillId="7" borderId="1" xfId="4" applyNumberFormat="1" applyFont="1" applyFill="1" applyBorder="1" applyAlignment="1" applyProtection="1">
      <alignment horizontal="center" vertical="top" wrapText="1"/>
    </xf>
    <xf numFmtId="164" fontId="20" fillId="7" borderId="5" xfId="4" applyNumberFormat="1" applyFont="1" applyFill="1" applyBorder="1" applyAlignment="1" applyProtection="1">
      <alignment horizontal="center" vertical="top" wrapText="1"/>
    </xf>
    <xf numFmtId="164" fontId="20" fillId="7" borderId="14" xfId="4" applyNumberFormat="1" applyFont="1" applyFill="1" applyBorder="1" applyAlignment="1" applyProtection="1">
      <alignment horizontal="center" vertical="top" wrapText="1"/>
    </xf>
    <xf numFmtId="164" fontId="20" fillId="7" borderId="7" xfId="4" applyNumberFormat="1" applyFont="1" applyFill="1" applyBorder="1" applyAlignment="1" applyProtection="1">
      <alignment horizontal="center" vertical="top" wrapTex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14" xfId="0" applyFont="1" applyFill="1" applyBorder="1" applyAlignment="1" applyProtection="1">
      <alignment horizontal="center" vertical="center" wrapText="1"/>
      <protection locked="0"/>
    </xf>
    <xf numFmtId="0" fontId="17" fillId="8" borderId="7"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38" fillId="7" borderId="1" xfId="0" applyFont="1" applyFill="1" applyBorder="1" applyAlignment="1">
      <alignment horizontal="center" vertical="center"/>
    </xf>
    <xf numFmtId="0" fontId="38" fillId="7" borderId="5" xfId="0" applyFont="1" applyFill="1" applyBorder="1" applyAlignment="1">
      <alignment horizontal="center" vertical="center"/>
    </xf>
    <xf numFmtId="0" fontId="38" fillId="7" borderId="11" xfId="0" applyFont="1" applyFill="1" applyBorder="1" applyAlignment="1">
      <alignment horizontal="center" vertical="center"/>
    </xf>
    <xf numFmtId="0" fontId="38" fillId="7" borderId="14" xfId="0" applyFont="1" applyFill="1" applyBorder="1" applyAlignment="1">
      <alignment horizontal="center" vertical="center"/>
    </xf>
    <xf numFmtId="0" fontId="38" fillId="7" borderId="7" xfId="0" applyFont="1" applyFill="1" applyBorder="1" applyAlignment="1">
      <alignment horizontal="center" vertical="center"/>
    </xf>
    <xf numFmtId="0" fontId="38" fillId="7" borderId="10" xfId="0" applyFont="1" applyFill="1" applyBorder="1" applyAlignment="1">
      <alignment horizontal="center" vertical="center"/>
    </xf>
    <xf numFmtId="164" fontId="20" fillId="7" borderId="1" xfId="4" applyNumberFormat="1" applyFont="1" applyFill="1" applyBorder="1" applyAlignment="1" applyProtection="1">
      <alignment horizontal="center" vertical="center" wrapText="1"/>
    </xf>
    <xf numFmtId="164" fontId="20" fillId="7" borderId="11" xfId="4" applyNumberFormat="1" applyFont="1" applyFill="1" applyBorder="1" applyAlignment="1" applyProtection="1">
      <alignment horizontal="center" vertical="center" wrapText="1"/>
    </xf>
    <xf numFmtId="164" fontId="20" fillId="7" borderId="14" xfId="4" applyNumberFormat="1" applyFont="1" applyFill="1" applyBorder="1" applyAlignment="1" applyProtection="1">
      <alignment horizontal="center" vertical="center" wrapText="1"/>
    </xf>
    <xf numFmtId="164" fontId="20" fillId="7" borderId="10" xfId="4" applyNumberFormat="1" applyFont="1" applyFill="1" applyBorder="1" applyAlignment="1" applyProtection="1">
      <alignment horizontal="center" vertical="center" wrapText="1"/>
    </xf>
    <xf numFmtId="164" fontId="20" fillId="7" borderId="12" xfId="4" applyNumberFormat="1" applyFont="1" applyFill="1" applyBorder="1" applyAlignment="1" applyProtection="1">
      <alignment horizontal="center" vertical="center" wrapText="1"/>
    </xf>
    <xf numFmtId="164" fontId="20" fillId="7" borderId="13" xfId="4" applyNumberFormat="1" applyFont="1" applyFill="1" applyBorder="1" applyAlignment="1" applyProtection="1">
      <alignment horizontal="center" vertical="center" wrapText="1"/>
    </xf>
    <xf numFmtId="0" fontId="17" fillId="8" borderId="12" xfId="0" applyFont="1" applyFill="1" applyBorder="1" applyAlignment="1" applyProtection="1">
      <alignment horizontal="center" vertical="center" wrapText="1"/>
      <protection locked="0"/>
    </xf>
    <xf numFmtId="0" fontId="17" fillId="8" borderId="0" xfId="0" applyFont="1" applyFill="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0" fontId="17" fillId="7" borderId="3" xfId="0" applyFont="1" applyFill="1" applyBorder="1" applyAlignment="1">
      <alignment horizontal="left"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6" fillId="9" borderId="0" xfId="0" applyFont="1" applyFill="1" applyAlignment="1">
      <alignment horizontal="center"/>
    </xf>
  </cellXfs>
  <cellStyles count="7">
    <cellStyle name="Normal" xfId="0" builtinId="0"/>
    <cellStyle name="Normal 2" xfId="2" xr:uid="{00000000-0005-0000-0000-000001000000}"/>
    <cellStyle name="Normal 3" xfId="3" xr:uid="{00000000-0005-0000-0000-000002000000}"/>
    <cellStyle name="Normal 3 2" xfId="6" xr:uid="{00000000-0005-0000-0000-000003000000}"/>
    <cellStyle name="Normal 4" xfId="5" xr:uid="{00000000-0005-0000-0000-000004000000}"/>
    <cellStyle name="Procent 2" xfId="1" xr:uid="{00000000-0005-0000-0000-000005000000}"/>
    <cellStyle name="Tabellsumma" xfId="4" xr:uid="{00000000-0005-0000-0000-000006000000}"/>
  </cellStyles>
  <dxfs count="60">
    <dxf>
      <font>
        <b val="0"/>
        <i val="0"/>
        <condense val="0"/>
        <extend val="0"/>
        <color indexed="60"/>
      </font>
    </dxf>
    <dxf>
      <font>
        <b val="0"/>
        <i val="0"/>
        <condense val="0"/>
        <extend val="0"/>
        <color indexed="60"/>
      </font>
    </dxf>
    <dxf>
      <fill>
        <patternFill>
          <bgColor theme="0" tint="-4.9989318521683403E-2"/>
        </patternFill>
      </fill>
    </dxf>
    <dxf>
      <fill>
        <patternFill>
          <fgColor rgb="FFCCFFCC"/>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fgColor rgb="FFCCFFCC"/>
          <bgColor rgb="FFCCFFCC"/>
        </patternFill>
      </fill>
    </dxf>
    <dxf>
      <fill>
        <patternFill>
          <bgColor rgb="FFCCFFCC"/>
        </patternFill>
      </fill>
    </dxf>
    <dxf>
      <fill>
        <gradientFill degree="270">
          <stop position="0">
            <color theme="0"/>
          </stop>
          <stop position="1">
            <color rgb="FFFF9999"/>
          </stop>
        </gradientFill>
      </fill>
    </dxf>
    <dxf>
      <fill>
        <patternFill>
          <bgColor rgb="FF92D050"/>
        </patternFill>
      </fill>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border>
        <vertical/>
        <horizontal/>
      </border>
    </dxf>
    <dxf>
      <fill>
        <patternFill>
          <bgColor rgb="FFFF0000"/>
        </patternFill>
      </fill>
    </dxf>
    <dxf>
      <font>
        <b val="0"/>
        <i val="0"/>
        <condense val="0"/>
        <extend val="0"/>
        <color indexed="60"/>
      </font>
    </dxf>
    <dxf>
      <font>
        <b val="0"/>
        <i val="0"/>
        <condense val="0"/>
        <extend val="0"/>
        <color indexed="60"/>
      </font>
    </dxf>
    <dxf>
      <font>
        <color auto="1"/>
      </font>
      <fill>
        <patternFill>
          <bgColor theme="0" tint="-0.14996795556505021"/>
        </patternFill>
      </fill>
    </dxf>
    <dxf>
      <font>
        <color theme="0" tint="-4.9989318521683403E-2"/>
      </font>
      <fill>
        <patternFill>
          <bgColor theme="0" tint="-4.9989318521683403E-2"/>
        </patternFill>
      </fill>
    </dxf>
    <dxf>
      <font>
        <color auto="1"/>
      </font>
      <fill>
        <patternFill>
          <bgColor rgb="FFFFFFCC"/>
        </patternFill>
      </fill>
    </dxf>
    <dxf>
      <font>
        <color theme="1"/>
      </font>
      <fill>
        <patternFill>
          <bgColor rgb="FFFF9999"/>
        </patternFill>
      </fill>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auto="1"/>
      </font>
      <fill>
        <patternFill>
          <bgColor rgb="FFFFFFCC"/>
        </patternFill>
      </fill>
    </dxf>
    <dxf>
      <font>
        <color theme="1"/>
      </font>
      <fill>
        <patternFill>
          <bgColor rgb="FFFF9999"/>
        </patternFill>
      </fill>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fill>
        <patternFill>
          <bgColor rgb="FFFFFFCC"/>
        </patternFill>
      </fill>
    </dxf>
    <dxf>
      <font>
        <color theme="1"/>
      </font>
      <fill>
        <patternFill>
          <bgColor rgb="FFFF9999"/>
        </patternFill>
      </fill>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s>
  <tableStyles count="0" defaultTableStyle="TableStyleMedium9" defaultPivotStyle="PivotStyleLight16"/>
  <colors>
    <mruColors>
      <color rgb="FFFF9999"/>
      <color rgb="FFF5F5F5"/>
      <color rgb="FFFFABAB"/>
      <color rgb="FFECECEC"/>
      <color rgb="FFCCFFCC"/>
      <color rgb="FFFFFFCC"/>
      <color rgb="FFFFCCCC"/>
      <color rgb="FF800000"/>
      <color rgb="FF003300"/>
      <color rgb="FFCEF2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78441</xdr:colOff>
      <xdr:row>8</xdr:row>
      <xdr:rowOff>5603</xdr:rowOff>
    </xdr:from>
    <xdr:to>
      <xdr:col>13</xdr:col>
      <xdr:colOff>460561</xdr:colOff>
      <xdr:row>11</xdr:row>
      <xdr:rowOff>57710</xdr:rowOff>
    </xdr:to>
    <xdr:sp macro="" textlink="">
      <xdr:nvSpPr>
        <xdr:cNvPr id="5" name="Speech Bubble: Rectangle with Corners Rounded 6">
          <a:extLst>
            <a:ext uri="{FF2B5EF4-FFF2-40B4-BE49-F238E27FC236}">
              <a16:creationId xmlns:a16="http://schemas.microsoft.com/office/drawing/2014/main" id="{B9532F15-0913-4CFF-97F9-BC4DE18972BD}"/>
            </a:ext>
          </a:extLst>
        </xdr:cNvPr>
        <xdr:cNvSpPr/>
      </xdr:nvSpPr>
      <xdr:spPr>
        <a:xfrm>
          <a:off x="9927291" y="1529603"/>
          <a:ext cx="2172820" cy="575982"/>
        </a:xfrm>
        <a:prstGeom prst="wedgeRoundRectCallout">
          <a:avLst>
            <a:gd name="adj1" fmla="val -62639"/>
            <a:gd name="adj2" fmla="val 101187"/>
            <a:gd name="adj3" fmla="val 16667"/>
          </a:avLst>
        </a:prstGeom>
        <a:solidFill>
          <a:srgbClr val="FFFFCC"/>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GB" sz="1000" b="1">
              <a:latin typeface="Corbel" panose="020B0503020204020204" pitchFamily="34" charset="0"/>
            </a:rPr>
            <a:t>2500</a:t>
          </a:r>
          <a:r>
            <a:rPr lang="en-GB" sz="1000" b="1" baseline="0">
              <a:latin typeface="Corbel" panose="020B0503020204020204" pitchFamily="34" charset="0"/>
            </a:rPr>
            <a:t> kan ändras enligt kravkatalog </a:t>
          </a:r>
          <a:endParaRPr lang="en-GB" sz="1000" b="1">
            <a:latin typeface="Corbel" panose="020B0503020204020204" pitchFamily="34" charset="0"/>
          </a:endParaRPr>
        </a:p>
      </xdr:txBody>
    </xdr:sp>
    <xdr:clientData/>
  </xdr:twoCellAnchor>
  <xdr:twoCellAnchor>
    <xdr:from>
      <xdr:col>0</xdr:col>
      <xdr:colOff>876300</xdr:colOff>
      <xdr:row>26</xdr:row>
      <xdr:rowOff>66675</xdr:rowOff>
    </xdr:from>
    <xdr:to>
      <xdr:col>3</xdr:col>
      <xdr:colOff>390526</xdr:colOff>
      <xdr:row>34</xdr:row>
      <xdr:rowOff>27455</xdr:rowOff>
    </xdr:to>
    <xdr:sp macro="" textlink="">
      <xdr:nvSpPr>
        <xdr:cNvPr id="2" name="Speech Bubble: Rectangle with Corners Rounded 6">
          <a:extLst>
            <a:ext uri="{FF2B5EF4-FFF2-40B4-BE49-F238E27FC236}">
              <a16:creationId xmlns:a16="http://schemas.microsoft.com/office/drawing/2014/main" id="{167531BC-3D2D-490D-B1AF-1712463EF424}"/>
            </a:ext>
          </a:extLst>
        </xdr:cNvPr>
        <xdr:cNvSpPr/>
      </xdr:nvSpPr>
      <xdr:spPr>
        <a:xfrm>
          <a:off x="876300" y="4810125"/>
          <a:ext cx="2200276" cy="1256180"/>
        </a:xfrm>
        <a:prstGeom prst="wedgeRoundRectCallout">
          <a:avLst>
            <a:gd name="adj1" fmla="val -38853"/>
            <a:gd name="adj2" fmla="val -126489"/>
            <a:gd name="adj3" fmla="val 16667"/>
          </a:avLst>
        </a:prstGeom>
        <a:solidFill>
          <a:schemeClr val="accent6">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000" baseline="0">
              <a:latin typeface="Corbel" panose="020B0503020204020204" pitchFamily="34" charset="0"/>
            </a:rPr>
            <a:t> </a:t>
          </a:r>
          <a:r>
            <a:rPr lang="en-GB" sz="1000" b="1" baseline="0">
              <a:solidFill>
                <a:schemeClr val="dk1"/>
              </a:solidFill>
              <a:effectLst/>
              <a:latin typeface="Corbel" panose="020B0503020204020204" pitchFamily="34" charset="0"/>
              <a:ea typeface="+mn-ea"/>
              <a:cs typeface="+mn-cs"/>
            </a:rPr>
            <a:t>OBS!</a:t>
          </a:r>
        </a:p>
        <a:p>
          <a:pPr marL="0" marR="0" lvl="0" indent="0" algn="l" defTabSz="914400" eaLnBrk="1" fontAlgn="auto" latinLnBrk="0" hangingPunct="1">
            <a:lnSpc>
              <a:spcPct val="100000"/>
            </a:lnSpc>
            <a:spcBef>
              <a:spcPts val="0"/>
            </a:spcBef>
            <a:spcAft>
              <a:spcPts val="0"/>
            </a:spcAft>
            <a:buClrTx/>
            <a:buSzTx/>
            <a:buFontTx/>
            <a:buNone/>
            <a:tabLst/>
            <a:defRPr/>
          </a:pPr>
          <a:r>
            <a:rPr lang="en-GB" sz="1000" b="1" baseline="0">
              <a:solidFill>
                <a:schemeClr val="dk1"/>
              </a:solidFill>
              <a:effectLst/>
              <a:latin typeface="Corbel" panose="020B0503020204020204" pitchFamily="34" charset="0"/>
              <a:ea typeface="+mn-ea"/>
              <a:cs typeface="+mn-cs"/>
            </a:rPr>
            <a:t>Cellens ska inte fyllas i vid avrop. Cellens funktion är att räkna fram eventuella vite efter erhållen SLA statistik. Beställaren ska fylla i denna cell. </a:t>
          </a:r>
          <a:endParaRPr lang="en-GB" sz="1000" b="1">
            <a:latin typeface="Corbel" panose="020B05030202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28</xdr:row>
      <xdr:rowOff>142875</xdr:rowOff>
    </xdr:from>
    <xdr:to>
      <xdr:col>3</xdr:col>
      <xdr:colOff>628651</xdr:colOff>
      <xdr:row>35</xdr:row>
      <xdr:rowOff>65555</xdr:rowOff>
    </xdr:to>
    <xdr:sp macro="" textlink="">
      <xdr:nvSpPr>
        <xdr:cNvPr id="3" name="Speech Bubble: Rectangle with Corners Rounded 6">
          <a:extLst>
            <a:ext uri="{FF2B5EF4-FFF2-40B4-BE49-F238E27FC236}">
              <a16:creationId xmlns:a16="http://schemas.microsoft.com/office/drawing/2014/main" id="{D665CEC3-2DD6-46C8-B66D-7CF9D79FCF9E}"/>
            </a:ext>
          </a:extLst>
        </xdr:cNvPr>
        <xdr:cNvSpPr/>
      </xdr:nvSpPr>
      <xdr:spPr>
        <a:xfrm>
          <a:off x="1114425" y="5334000"/>
          <a:ext cx="2200276" cy="1256180"/>
        </a:xfrm>
        <a:prstGeom prst="wedgeRoundRectCallout">
          <a:avLst>
            <a:gd name="adj1" fmla="val -38853"/>
            <a:gd name="adj2" fmla="val -126489"/>
            <a:gd name="adj3" fmla="val 16667"/>
          </a:avLst>
        </a:prstGeom>
        <a:solidFill>
          <a:schemeClr val="accent6">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000" baseline="0">
              <a:latin typeface="Corbel" panose="020B0503020204020204" pitchFamily="34" charset="0"/>
            </a:rPr>
            <a:t> </a:t>
          </a:r>
          <a:r>
            <a:rPr lang="en-GB" sz="1000" b="1" baseline="0">
              <a:solidFill>
                <a:schemeClr val="dk1"/>
              </a:solidFill>
              <a:effectLst/>
              <a:latin typeface="Corbel" panose="020B0503020204020204" pitchFamily="34" charset="0"/>
              <a:ea typeface="+mn-ea"/>
              <a:cs typeface="+mn-cs"/>
            </a:rPr>
            <a:t>OBS!</a:t>
          </a:r>
        </a:p>
        <a:p>
          <a:pPr marL="0" marR="0" lvl="0" indent="0" algn="l" defTabSz="914400" eaLnBrk="1" fontAlgn="auto" latinLnBrk="0" hangingPunct="1">
            <a:lnSpc>
              <a:spcPct val="100000"/>
            </a:lnSpc>
            <a:spcBef>
              <a:spcPts val="0"/>
            </a:spcBef>
            <a:spcAft>
              <a:spcPts val="0"/>
            </a:spcAft>
            <a:buClrTx/>
            <a:buSzTx/>
            <a:buFontTx/>
            <a:buNone/>
            <a:tabLst/>
            <a:defRPr/>
          </a:pPr>
          <a:r>
            <a:rPr lang="en-GB" sz="1000" b="1" baseline="0">
              <a:solidFill>
                <a:schemeClr val="dk1"/>
              </a:solidFill>
              <a:effectLst/>
              <a:latin typeface="Corbel" panose="020B0503020204020204" pitchFamily="34" charset="0"/>
              <a:ea typeface="+mn-ea"/>
              <a:cs typeface="+mn-cs"/>
            </a:rPr>
            <a:t>Cellens ska inte fyllas i vid avrop. Cellens funktion är att räkna fram eventuella vite efter erhållen SLA statistik. Beställaren ska fylla i denna cell. </a:t>
          </a:r>
          <a:endParaRPr lang="en-GB" sz="1000" b="1">
            <a:latin typeface="Corbel" panose="020B0503020204020204" pitchFamily="34" charset="0"/>
          </a:endParaRPr>
        </a:p>
      </xdr:txBody>
    </xdr:sp>
    <xdr:clientData/>
  </xdr:twoCellAnchor>
  <xdr:twoCellAnchor>
    <xdr:from>
      <xdr:col>10</xdr:col>
      <xdr:colOff>100263</xdr:colOff>
      <xdr:row>7</xdr:row>
      <xdr:rowOff>100263</xdr:rowOff>
    </xdr:from>
    <xdr:to>
      <xdr:col>12</xdr:col>
      <xdr:colOff>488399</xdr:colOff>
      <xdr:row>10</xdr:row>
      <xdr:rowOff>104745</xdr:rowOff>
    </xdr:to>
    <xdr:sp macro="" textlink="">
      <xdr:nvSpPr>
        <xdr:cNvPr id="5" name="Speech Bubble: Rectangle with Corners Rounded 6">
          <a:extLst>
            <a:ext uri="{FF2B5EF4-FFF2-40B4-BE49-F238E27FC236}">
              <a16:creationId xmlns:a16="http://schemas.microsoft.com/office/drawing/2014/main" id="{1CD65D20-FA1D-4961-A8FA-76C1CF74198C}"/>
            </a:ext>
          </a:extLst>
        </xdr:cNvPr>
        <xdr:cNvSpPr/>
      </xdr:nvSpPr>
      <xdr:spPr>
        <a:xfrm>
          <a:off x="9023684" y="1433763"/>
          <a:ext cx="2172820" cy="575982"/>
        </a:xfrm>
        <a:prstGeom prst="wedgeRoundRectCallout">
          <a:avLst>
            <a:gd name="adj1" fmla="val -62639"/>
            <a:gd name="adj2" fmla="val 101187"/>
            <a:gd name="adj3" fmla="val 16667"/>
          </a:avLst>
        </a:prstGeom>
        <a:solidFill>
          <a:srgbClr val="FFFFCC"/>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GB" sz="1000" b="1">
              <a:latin typeface="Corbel" panose="020B0503020204020204" pitchFamily="34" charset="0"/>
            </a:rPr>
            <a:t>2500</a:t>
          </a:r>
          <a:r>
            <a:rPr lang="en-GB" sz="1000" b="1" baseline="0">
              <a:latin typeface="Corbel" panose="020B0503020204020204" pitchFamily="34" charset="0"/>
            </a:rPr>
            <a:t> kan ändras enligt kravkatalog </a:t>
          </a:r>
          <a:endParaRPr lang="en-GB" sz="1000" b="1">
            <a:latin typeface="Corbel" panose="020B05030202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28</xdr:row>
      <xdr:rowOff>9525</xdr:rowOff>
    </xdr:from>
    <xdr:to>
      <xdr:col>3</xdr:col>
      <xdr:colOff>609601</xdr:colOff>
      <xdr:row>35</xdr:row>
      <xdr:rowOff>132230</xdr:rowOff>
    </xdr:to>
    <xdr:sp macro="" textlink="">
      <xdr:nvSpPr>
        <xdr:cNvPr id="2" name="Speech Bubble: Rectangle with Corners Rounded 6">
          <a:extLst>
            <a:ext uri="{FF2B5EF4-FFF2-40B4-BE49-F238E27FC236}">
              <a16:creationId xmlns:a16="http://schemas.microsoft.com/office/drawing/2014/main" id="{A48A8AEA-6D47-447E-84C8-19DFDCCED02A}"/>
            </a:ext>
          </a:extLst>
        </xdr:cNvPr>
        <xdr:cNvSpPr/>
      </xdr:nvSpPr>
      <xdr:spPr>
        <a:xfrm>
          <a:off x="1095375" y="5267325"/>
          <a:ext cx="2200276" cy="1256180"/>
        </a:xfrm>
        <a:prstGeom prst="wedgeRoundRectCallout">
          <a:avLst>
            <a:gd name="adj1" fmla="val -38853"/>
            <a:gd name="adj2" fmla="val -126489"/>
            <a:gd name="adj3" fmla="val 16667"/>
          </a:avLst>
        </a:prstGeom>
        <a:solidFill>
          <a:schemeClr val="accent6">
            <a:lumMod val="60000"/>
            <a:lumOff val="40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000" baseline="0">
              <a:latin typeface="Corbel" panose="020B0503020204020204" pitchFamily="34" charset="0"/>
            </a:rPr>
            <a:t> </a:t>
          </a:r>
          <a:r>
            <a:rPr lang="en-GB" sz="1000" b="1" baseline="0">
              <a:solidFill>
                <a:schemeClr val="dk1"/>
              </a:solidFill>
              <a:effectLst/>
              <a:latin typeface="Corbel" panose="020B0503020204020204" pitchFamily="34" charset="0"/>
              <a:ea typeface="+mn-ea"/>
              <a:cs typeface="+mn-cs"/>
            </a:rPr>
            <a:t>OBS!</a:t>
          </a:r>
        </a:p>
        <a:p>
          <a:pPr marL="0" marR="0" lvl="0" indent="0" algn="l" defTabSz="914400" eaLnBrk="1" fontAlgn="auto" latinLnBrk="0" hangingPunct="1">
            <a:lnSpc>
              <a:spcPct val="100000"/>
            </a:lnSpc>
            <a:spcBef>
              <a:spcPts val="0"/>
            </a:spcBef>
            <a:spcAft>
              <a:spcPts val="0"/>
            </a:spcAft>
            <a:buClrTx/>
            <a:buSzTx/>
            <a:buFontTx/>
            <a:buNone/>
            <a:tabLst/>
            <a:defRPr/>
          </a:pPr>
          <a:r>
            <a:rPr lang="en-GB" sz="1000" b="1" baseline="0">
              <a:solidFill>
                <a:schemeClr val="dk1"/>
              </a:solidFill>
              <a:effectLst/>
              <a:latin typeface="Corbel" panose="020B0503020204020204" pitchFamily="34" charset="0"/>
              <a:ea typeface="+mn-ea"/>
              <a:cs typeface="+mn-cs"/>
            </a:rPr>
            <a:t>Cellens ska inte fyllas i vid avrop. Cellens funktion är att räkna fram eventuella vite efter erhållen SLA statistik. Beställaren ska fylla i denna cell. </a:t>
          </a:r>
          <a:endParaRPr lang="en-GB" sz="1000" b="1">
            <a:latin typeface="Corbel" panose="020B0503020204020204" pitchFamily="34" charset="0"/>
          </a:endParaRPr>
        </a:p>
      </xdr:txBody>
    </xdr:sp>
    <xdr:clientData/>
  </xdr:twoCellAnchor>
  <xdr:twoCellAnchor>
    <xdr:from>
      <xdr:col>10</xdr:col>
      <xdr:colOff>133350</xdr:colOff>
      <xdr:row>7</xdr:row>
      <xdr:rowOff>57150</xdr:rowOff>
    </xdr:from>
    <xdr:to>
      <xdr:col>12</xdr:col>
      <xdr:colOff>515470</xdr:colOff>
      <xdr:row>10</xdr:row>
      <xdr:rowOff>33057</xdr:rowOff>
    </xdr:to>
    <xdr:sp macro="" textlink="">
      <xdr:nvSpPr>
        <xdr:cNvPr id="3" name="Speech Bubble: Rectangle with Corners Rounded 6">
          <a:extLst>
            <a:ext uri="{FF2B5EF4-FFF2-40B4-BE49-F238E27FC236}">
              <a16:creationId xmlns:a16="http://schemas.microsoft.com/office/drawing/2014/main" id="{FB4A4B76-0AC9-4549-907E-BAE9DB783DD1}"/>
            </a:ext>
          </a:extLst>
        </xdr:cNvPr>
        <xdr:cNvSpPr/>
      </xdr:nvSpPr>
      <xdr:spPr>
        <a:xfrm>
          <a:off x="9086850" y="1381125"/>
          <a:ext cx="2172820" cy="575982"/>
        </a:xfrm>
        <a:prstGeom prst="wedgeRoundRectCallout">
          <a:avLst>
            <a:gd name="adj1" fmla="val -62639"/>
            <a:gd name="adj2" fmla="val 101187"/>
            <a:gd name="adj3" fmla="val 16667"/>
          </a:avLst>
        </a:prstGeom>
        <a:solidFill>
          <a:srgbClr val="FFFFCC"/>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GB" sz="1000" b="1">
              <a:latin typeface="Corbel" panose="020B0503020204020204" pitchFamily="34" charset="0"/>
            </a:rPr>
            <a:t>2500</a:t>
          </a:r>
          <a:r>
            <a:rPr lang="en-GB" sz="1000" b="1" baseline="0">
              <a:latin typeface="Corbel" panose="020B0503020204020204" pitchFamily="34" charset="0"/>
            </a:rPr>
            <a:t> kan ändras enligt kravkatalog </a:t>
          </a:r>
          <a:endParaRPr lang="en-GB" sz="1000" b="1">
            <a:latin typeface="Corbel" panose="020B0503020204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57</xdr:col>
      <xdr:colOff>309563</xdr:colOff>
      <xdr:row>104</xdr:row>
      <xdr:rowOff>0</xdr:rowOff>
    </xdr:from>
    <xdr:to>
      <xdr:col>59</xdr:col>
      <xdr:colOff>854391</xdr:colOff>
      <xdr:row>109</xdr:row>
      <xdr:rowOff>222885</xdr:rowOff>
    </xdr:to>
    <xdr:pic>
      <xdr:nvPicPr>
        <xdr:cNvPr id="2" name="Picture 9">
          <a:extLst>
            <a:ext uri="{FF2B5EF4-FFF2-40B4-BE49-F238E27FC236}">
              <a16:creationId xmlns:a16="http://schemas.microsoft.com/office/drawing/2014/main" id="{1E9FB5D3-E38D-4D3D-88FE-2B2A77FD9F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14263" y="17802225"/>
          <a:ext cx="2505073"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7452F-3618-4648-BBFB-9328C595339D}">
  <sheetPr codeName="Sheet1"/>
  <dimension ref="B2:G72"/>
  <sheetViews>
    <sheetView showGridLines="0" tabSelected="1" zoomScale="75" zoomScaleNormal="75" workbookViewId="0"/>
  </sheetViews>
  <sheetFormatPr defaultColWidth="9.140625" defaultRowHeight="12.75" x14ac:dyDescent="0.2"/>
  <cols>
    <col min="1" max="1" width="9.140625" style="15"/>
    <col min="2" max="2" width="44.140625" style="15" bestFit="1" customWidth="1"/>
    <col min="3" max="3" width="21.42578125" style="15" customWidth="1"/>
    <col min="4" max="4" width="17.7109375" style="15" customWidth="1"/>
    <col min="5" max="5" width="17.140625" style="15" customWidth="1"/>
    <col min="6" max="6" width="21.28515625" style="15" customWidth="1"/>
    <col min="7" max="7" width="26.42578125" style="15" customWidth="1"/>
    <col min="8" max="16384" width="9.140625" style="15"/>
  </cols>
  <sheetData>
    <row r="2" spans="2:7" ht="15" customHeight="1" x14ac:dyDescent="0.2">
      <c r="B2" s="88" t="s">
        <v>40</v>
      </c>
      <c r="C2" s="89"/>
      <c r="D2" s="89"/>
      <c r="E2" s="89"/>
      <c r="F2" s="89"/>
      <c r="G2" s="90"/>
    </row>
    <row r="3" spans="2:7" ht="15" customHeight="1" x14ac:dyDescent="0.2">
      <c r="B3" s="91"/>
      <c r="C3" s="92"/>
      <c r="D3" s="92"/>
      <c r="E3" s="92"/>
      <c r="F3" s="92"/>
      <c r="G3" s="93"/>
    </row>
    <row r="4" spans="2:7" x14ac:dyDescent="0.2">
      <c r="B4" s="104" t="s">
        <v>138</v>
      </c>
      <c r="C4" s="105"/>
      <c r="D4" s="105"/>
      <c r="E4" s="105"/>
      <c r="F4" s="105"/>
      <c r="G4" s="106"/>
    </row>
    <row r="5" spans="2:7" x14ac:dyDescent="0.2">
      <c r="B5" s="107"/>
      <c r="C5" s="108"/>
      <c r="D5" s="108"/>
      <c r="E5" s="108"/>
      <c r="F5" s="108"/>
      <c r="G5" s="109"/>
    </row>
    <row r="6" spans="2:7" x14ac:dyDescent="0.2">
      <c r="B6" s="107"/>
      <c r="C6" s="108"/>
      <c r="D6" s="108"/>
      <c r="E6" s="108"/>
      <c r="F6" s="108"/>
      <c r="G6" s="109"/>
    </row>
    <row r="7" spans="2:7" x14ac:dyDescent="0.2">
      <c r="B7" s="107"/>
      <c r="C7" s="108"/>
      <c r="D7" s="108"/>
      <c r="E7" s="108"/>
      <c r="F7" s="108"/>
      <c r="G7" s="109"/>
    </row>
    <row r="8" spans="2:7" x14ac:dyDescent="0.2">
      <c r="B8" s="107"/>
      <c r="C8" s="108"/>
      <c r="D8" s="108"/>
      <c r="E8" s="108"/>
      <c r="F8" s="108"/>
      <c r="G8" s="109"/>
    </row>
    <row r="9" spans="2:7" x14ac:dyDescent="0.2">
      <c r="B9" s="94" t="s">
        <v>121</v>
      </c>
      <c r="C9" s="96" t="s">
        <v>123</v>
      </c>
      <c r="D9" s="97"/>
      <c r="E9" s="97"/>
      <c r="F9" s="100" t="s">
        <v>124</v>
      </c>
      <c r="G9" s="102" t="s">
        <v>129</v>
      </c>
    </row>
    <row r="10" spans="2:7" x14ac:dyDescent="0.2">
      <c r="B10" s="95"/>
      <c r="C10" s="98"/>
      <c r="D10" s="99"/>
      <c r="E10" s="99"/>
      <c r="F10" s="101"/>
      <c r="G10" s="103"/>
    </row>
    <row r="11" spans="2:7" x14ac:dyDescent="0.2">
      <c r="B11" s="46" t="s">
        <v>122</v>
      </c>
      <c r="C11" s="110" t="s">
        <v>132</v>
      </c>
      <c r="D11" s="110"/>
      <c r="E11" s="110"/>
      <c r="F11" s="80" t="s">
        <v>176</v>
      </c>
      <c r="G11" s="81" t="s">
        <v>176</v>
      </c>
    </row>
    <row r="12" spans="2:7" ht="25.5" x14ac:dyDescent="0.2">
      <c r="B12" s="47" t="s">
        <v>115</v>
      </c>
      <c r="C12" s="111" t="s">
        <v>125</v>
      </c>
      <c r="D12" s="111"/>
      <c r="E12" s="111"/>
      <c r="F12" s="44" t="s">
        <v>126</v>
      </c>
      <c r="G12" s="48" t="s">
        <v>130</v>
      </c>
    </row>
    <row r="13" spans="2:7" ht="25.5" x14ac:dyDescent="0.2">
      <c r="B13" s="49" t="s">
        <v>116</v>
      </c>
      <c r="C13" s="111" t="s">
        <v>139</v>
      </c>
      <c r="D13" s="111"/>
      <c r="E13" s="111"/>
      <c r="F13" s="44" t="s">
        <v>126</v>
      </c>
      <c r="G13" s="48" t="s">
        <v>130</v>
      </c>
    </row>
    <row r="14" spans="2:7" ht="25.5" x14ac:dyDescent="0.2">
      <c r="B14" s="124" t="s">
        <v>117</v>
      </c>
      <c r="C14" s="111" t="s">
        <v>140</v>
      </c>
      <c r="D14" s="111"/>
      <c r="E14" s="111"/>
      <c r="F14" s="111" t="s">
        <v>127</v>
      </c>
      <c r="G14" s="48" t="s">
        <v>130</v>
      </c>
    </row>
    <row r="15" spans="2:7" ht="25.5" x14ac:dyDescent="0.2">
      <c r="B15" s="124"/>
      <c r="C15" s="111"/>
      <c r="D15" s="111"/>
      <c r="E15" s="111"/>
      <c r="F15" s="111"/>
      <c r="G15" s="50" t="s">
        <v>131</v>
      </c>
    </row>
    <row r="16" spans="2:7" ht="25.5" x14ac:dyDescent="0.2">
      <c r="B16" s="47" t="s">
        <v>118</v>
      </c>
      <c r="C16" s="111" t="s">
        <v>128</v>
      </c>
      <c r="D16" s="111"/>
      <c r="E16" s="111"/>
      <c r="F16" s="44" t="s">
        <v>126</v>
      </c>
      <c r="G16" s="48" t="s">
        <v>130</v>
      </c>
    </row>
    <row r="17" spans="2:7" ht="25.5" x14ac:dyDescent="0.2">
      <c r="B17" s="47" t="s">
        <v>119</v>
      </c>
      <c r="C17" s="111" t="s">
        <v>128</v>
      </c>
      <c r="D17" s="111"/>
      <c r="E17" s="111"/>
      <c r="F17" s="44" t="s">
        <v>126</v>
      </c>
      <c r="G17" s="48" t="s">
        <v>130</v>
      </c>
    </row>
    <row r="18" spans="2:7" ht="25.5" x14ac:dyDescent="0.2">
      <c r="B18" s="47" t="s">
        <v>120</v>
      </c>
      <c r="C18" s="111" t="s">
        <v>128</v>
      </c>
      <c r="D18" s="111"/>
      <c r="E18" s="111"/>
      <c r="F18" s="44" t="s">
        <v>126</v>
      </c>
      <c r="G18" s="48" t="s">
        <v>130</v>
      </c>
    </row>
    <row r="19" spans="2:7" ht="25.5" x14ac:dyDescent="0.2">
      <c r="B19" s="125" t="s">
        <v>160</v>
      </c>
      <c r="C19" s="111" t="s">
        <v>141</v>
      </c>
      <c r="D19" s="111"/>
      <c r="E19" s="111"/>
      <c r="F19" s="111" t="s">
        <v>127</v>
      </c>
      <c r="G19" s="48" t="s">
        <v>130</v>
      </c>
    </row>
    <row r="20" spans="2:7" ht="25.5" x14ac:dyDescent="0.2">
      <c r="B20" s="125"/>
      <c r="C20" s="111"/>
      <c r="D20" s="111"/>
      <c r="E20" s="111"/>
      <c r="F20" s="111"/>
      <c r="G20" s="50" t="s">
        <v>131</v>
      </c>
    </row>
    <row r="21" spans="2:7" ht="25.5" x14ac:dyDescent="0.2">
      <c r="B21" s="51" t="s">
        <v>161</v>
      </c>
      <c r="C21" s="126" t="s">
        <v>173</v>
      </c>
      <c r="D21" s="127"/>
      <c r="E21" s="128"/>
      <c r="F21" s="45" t="s">
        <v>24</v>
      </c>
      <c r="G21" s="50" t="s">
        <v>131</v>
      </c>
    </row>
    <row r="22" spans="2:7" s="83" customFormat="1" x14ac:dyDescent="0.2">
      <c r="B22" s="112" t="s">
        <v>162</v>
      </c>
      <c r="C22" s="114" t="s">
        <v>151</v>
      </c>
      <c r="D22" s="115"/>
      <c r="E22" s="116"/>
      <c r="F22" s="120" t="s">
        <v>176</v>
      </c>
      <c r="G22" s="122" t="s">
        <v>176</v>
      </c>
    </row>
    <row r="23" spans="2:7" x14ac:dyDescent="0.2">
      <c r="B23" s="113"/>
      <c r="C23" s="117"/>
      <c r="D23" s="118"/>
      <c r="E23" s="119"/>
      <c r="F23" s="121"/>
      <c r="G23" s="123"/>
    </row>
    <row r="60" spans="2:7" x14ac:dyDescent="0.2">
      <c r="B60" s="23"/>
      <c r="C60" s="23"/>
      <c r="D60" s="23"/>
      <c r="E60" s="23"/>
      <c r="F60" s="23"/>
      <c r="G60" s="23"/>
    </row>
    <row r="61" spans="2:7" x14ac:dyDescent="0.2">
      <c r="B61" s="23"/>
      <c r="C61" s="23"/>
      <c r="D61" s="23"/>
      <c r="E61" s="23"/>
      <c r="F61" s="23"/>
      <c r="G61" s="23"/>
    </row>
    <row r="62" spans="2:7" x14ac:dyDescent="0.2">
      <c r="B62" s="23"/>
      <c r="C62" s="23"/>
      <c r="D62" s="23"/>
      <c r="E62" s="23"/>
      <c r="F62" s="23"/>
      <c r="G62" s="23"/>
    </row>
    <row r="63" spans="2:7" x14ac:dyDescent="0.2">
      <c r="B63" s="23"/>
      <c r="C63" s="23"/>
      <c r="D63" s="23"/>
      <c r="E63" s="23"/>
      <c r="F63" s="23"/>
      <c r="G63" s="23"/>
    </row>
    <row r="64" spans="2:7" x14ac:dyDescent="0.2">
      <c r="B64" s="23"/>
      <c r="C64" s="23"/>
      <c r="D64" s="23"/>
      <c r="E64" s="23"/>
      <c r="F64" s="23"/>
      <c r="G64" s="23"/>
    </row>
    <row r="65" spans="2:7" x14ac:dyDescent="0.2">
      <c r="B65" s="23"/>
      <c r="C65" s="23"/>
      <c r="D65" s="23"/>
      <c r="E65" s="23"/>
      <c r="F65" s="23"/>
      <c r="G65" s="23"/>
    </row>
    <row r="66" spans="2:7" x14ac:dyDescent="0.2">
      <c r="B66" s="23"/>
      <c r="C66" s="23"/>
      <c r="D66" s="23"/>
      <c r="E66" s="23"/>
      <c r="F66" s="23"/>
      <c r="G66" s="23"/>
    </row>
    <row r="67" spans="2:7" x14ac:dyDescent="0.2">
      <c r="B67" s="23"/>
      <c r="C67" s="23"/>
      <c r="D67" s="23"/>
      <c r="E67" s="23"/>
      <c r="F67" s="23"/>
      <c r="G67" s="23"/>
    </row>
    <row r="68" spans="2:7" x14ac:dyDescent="0.2">
      <c r="B68" s="23"/>
      <c r="C68" s="23"/>
      <c r="D68" s="23"/>
      <c r="E68" s="23"/>
      <c r="F68" s="23"/>
      <c r="G68" s="23"/>
    </row>
    <row r="69" spans="2:7" x14ac:dyDescent="0.2">
      <c r="B69" s="23"/>
      <c r="C69" s="23"/>
      <c r="D69" s="23"/>
      <c r="E69" s="23"/>
      <c r="F69" s="23"/>
      <c r="G69" s="23"/>
    </row>
    <row r="70" spans="2:7" x14ac:dyDescent="0.2">
      <c r="B70" s="23"/>
      <c r="C70" s="23"/>
      <c r="D70" s="23"/>
      <c r="E70" s="23"/>
      <c r="F70" s="23"/>
      <c r="G70" s="23"/>
    </row>
    <row r="71" spans="2:7" x14ac:dyDescent="0.2">
      <c r="B71" s="23"/>
      <c r="C71" s="23"/>
      <c r="D71" s="23"/>
      <c r="E71" s="23"/>
      <c r="F71" s="23"/>
      <c r="G71" s="23"/>
    </row>
    <row r="72" spans="2:7" x14ac:dyDescent="0.2">
      <c r="B72" s="23"/>
      <c r="C72" s="23"/>
      <c r="D72" s="23"/>
      <c r="E72" s="23"/>
      <c r="F72" s="23"/>
      <c r="G72" s="23"/>
    </row>
  </sheetData>
  <mergeCells count="23">
    <mergeCell ref="B22:B23"/>
    <mergeCell ref="C22:E23"/>
    <mergeCell ref="F22:F23"/>
    <mergeCell ref="G22:G23"/>
    <mergeCell ref="F14:F15"/>
    <mergeCell ref="B14:B15"/>
    <mergeCell ref="B19:B20"/>
    <mergeCell ref="F19:F20"/>
    <mergeCell ref="C21:E21"/>
    <mergeCell ref="C17:E17"/>
    <mergeCell ref="C18:E18"/>
    <mergeCell ref="C19:E20"/>
    <mergeCell ref="C11:E11"/>
    <mergeCell ref="C12:E12"/>
    <mergeCell ref="C13:E13"/>
    <mergeCell ref="C14:E15"/>
    <mergeCell ref="C16:E16"/>
    <mergeCell ref="B2:G3"/>
    <mergeCell ref="B9:B10"/>
    <mergeCell ref="C9:E10"/>
    <mergeCell ref="F9:F10"/>
    <mergeCell ref="G9:G10"/>
    <mergeCell ref="B4:G8"/>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3143-0A87-44F4-A30D-6B912AB30A23}">
  <dimension ref="B4:H18"/>
  <sheetViews>
    <sheetView showGridLines="0" zoomScale="75" zoomScaleNormal="75" workbookViewId="0">
      <selection activeCell="L28" sqref="L28"/>
    </sheetView>
  </sheetViews>
  <sheetFormatPr defaultRowHeight="12.75" x14ac:dyDescent="0.2"/>
  <sheetData>
    <row r="4" spans="2:8" x14ac:dyDescent="0.2">
      <c r="B4" s="390" t="s">
        <v>157</v>
      </c>
      <c r="C4" s="391"/>
      <c r="D4" s="391"/>
      <c r="E4" s="391"/>
      <c r="F4" s="391"/>
      <c r="G4" s="391"/>
      <c r="H4" s="392"/>
    </row>
    <row r="5" spans="2:8" ht="15.75" customHeight="1" x14ac:dyDescent="0.2">
      <c r="B5" s="393"/>
      <c r="C5" s="394"/>
      <c r="D5" s="394"/>
      <c r="E5" s="394"/>
      <c r="F5" s="394"/>
      <c r="G5" s="394"/>
      <c r="H5" s="395"/>
    </row>
    <row r="6" spans="2:8" ht="12.75" customHeight="1" x14ac:dyDescent="0.2">
      <c r="B6" s="396" t="s">
        <v>170</v>
      </c>
      <c r="C6" s="397"/>
      <c r="D6" s="384"/>
      <c r="E6" s="385"/>
      <c r="F6" s="385"/>
      <c r="G6" s="385"/>
      <c r="H6" s="386"/>
    </row>
    <row r="7" spans="2:8" ht="12.75" customHeight="1" x14ac:dyDescent="0.2">
      <c r="B7" s="400"/>
      <c r="C7" s="401"/>
      <c r="D7" s="402"/>
      <c r="E7" s="403"/>
      <c r="F7" s="403"/>
      <c r="G7" s="403"/>
      <c r="H7" s="404"/>
    </row>
    <row r="8" spans="2:8" ht="12.75" customHeight="1" x14ac:dyDescent="0.2">
      <c r="B8" s="398"/>
      <c r="C8" s="399"/>
      <c r="D8" s="387"/>
      <c r="E8" s="388"/>
      <c r="F8" s="388"/>
      <c r="G8" s="388"/>
      <c r="H8" s="389"/>
    </row>
    <row r="9" spans="2:8" x14ac:dyDescent="0.2">
      <c r="B9" s="396" t="s">
        <v>23</v>
      </c>
      <c r="C9" s="397"/>
      <c r="D9" s="384"/>
      <c r="E9" s="385"/>
      <c r="F9" s="385"/>
      <c r="G9" s="385"/>
      <c r="H9" s="386"/>
    </row>
    <row r="10" spans="2:8" x14ac:dyDescent="0.2">
      <c r="B10" s="398"/>
      <c r="C10" s="399"/>
      <c r="D10" s="387"/>
      <c r="E10" s="388"/>
      <c r="F10" s="388"/>
      <c r="G10" s="388"/>
      <c r="H10" s="389"/>
    </row>
    <row r="11" spans="2:8" ht="12.75" customHeight="1" x14ac:dyDescent="0.2">
      <c r="B11" s="396" t="s">
        <v>5</v>
      </c>
      <c r="C11" s="397"/>
      <c r="D11" s="384"/>
      <c r="E11" s="385"/>
      <c r="F11" s="385"/>
      <c r="G11" s="385"/>
      <c r="H11" s="386"/>
    </row>
    <row r="12" spans="2:8" x14ac:dyDescent="0.2">
      <c r="B12" s="398"/>
      <c r="C12" s="399"/>
      <c r="D12" s="387"/>
      <c r="E12" s="388"/>
      <c r="F12" s="388"/>
      <c r="G12" s="388"/>
      <c r="H12" s="389"/>
    </row>
    <row r="13" spans="2:8" x14ac:dyDescent="0.2">
      <c r="B13" s="396" t="s">
        <v>6</v>
      </c>
      <c r="C13" s="397"/>
      <c r="D13" s="384"/>
      <c r="E13" s="385"/>
      <c r="F13" s="385"/>
      <c r="G13" s="385"/>
      <c r="H13" s="386"/>
    </row>
    <row r="14" spans="2:8" x14ac:dyDescent="0.2">
      <c r="B14" s="398"/>
      <c r="C14" s="399"/>
      <c r="D14" s="387"/>
      <c r="E14" s="388"/>
      <c r="F14" s="388"/>
      <c r="G14" s="388"/>
      <c r="H14" s="389"/>
    </row>
    <row r="15" spans="2:8" x14ac:dyDescent="0.2">
      <c r="B15" s="396" t="s">
        <v>7</v>
      </c>
      <c r="C15" s="397"/>
      <c r="D15" s="384"/>
      <c r="E15" s="385"/>
      <c r="F15" s="385"/>
      <c r="G15" s="385"/>
      <c r="H15" s="386"/>
    </row>
    <row r="16" spans="2:8" x14ac:dyDescent="0.2">
      <c r="B16" s="398"/>
      <c r="C16" s="399"/>
      <c r="D16" s="387"/>
      <c r="E16" s="388"/>
      <c r="F16" s="388"/>
      <c r="G16" s="388"/>
      <c r="H16" s="389"/>
    </row>
    <row r="17" spans="2:8" x14ac:dyDescent="0.2">
      <c r="B17" s="380" t="s">
        <v>8</v>
      </c>
      <c r="C17" s="381"/>
      <c r="D17" s="384"/>
      <c r="E17" s="385"/>
      <c r="F17" s="385"/>
      <c r="G17" s="385"/>
      <c r="H17" s="386"/>
    </row>
    <row r="18" spans="2:8" x14ac:dyDescent="0.2">
      <c r="B18" s="382"/>
      <c r="C18" s="383"/>
      <c r="D18" s="387"/>
      <c r="E18" s="388"/>
      <c r="F18" s="388"/>
      <c r="G18" s="388"/>
      <c r="H18" s="389"/>
    </row>
  </sheetData>
  <mergeCells count="13">
    <mergeCell ref="B17:C18"/>
    <mergeCell ref="D17:H18"/>
    <mergeCell ref="B4:H5"/>
    <mergeCell ref="B13:C14"/>
    <mergeCell ref="D13:H14"/>
    <mergeCell ref="B15:C16"/>
    <mergeCell ref="D15:H16"/>
    <mergeCell ref="B6:C8"/>
    <mergeCell ref="D6:H8"/>
    <mergeCell ref="B9:C10"/>
    <mergeCell ref="D9:H10"/>
    <mergeCell ref="B11:C12"/>
    <mergeCell ref="D11:H12"/>
  </mergeCells>
  <conditionalFormatting sqref="B11 B13 B15 B17">
    <cfRule type="expression" dxfId="1" priority="2" stopIfTrue="1">
      <formula>"OM($E$17&gt;0 och $E$16=0)"</formula>
    </cfRule>
  </conditionalFormatting>
  <conditionalFormatting sqref="B6:B7 B9">
    <cfRule type="expression" dxfId="0" priority="1" stopIfTrue="1">
      <formula>"OM($E$17&gt;0 och $E$16=0)"</formula>
    </cfRule>
  </conditionalFormatting>
  <dataValidations count="1">
    <dataValidation type="list" allowBlank="1" showInputMessage="1" showErrorMessage="1" sqref="D6:D7" xr:uid="{92609B76-DB3C-4240-92BF-6410B8230637}">
      <formula1>"Big Travel Sweden AB,DIB Service AB,Flight Center Travel Group (Europe) AB,Sydresor AB,Travel Team AB"</formula1>
    </dataValidation>
  </dataValidation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5C6C-F8E5-42C9-B0EC-4DE2A59F470F}">
  <sheetPr codeName="Sheet11"/>
  <dimension ref="B3:F22"/>
  <sheetViews>
    <sheetView zoomScale="75" zoomScaleNormal="75" workbookViewId="0">
      <selection activeCell="J15" sqref="J15"/>
    </sheetView>
  </sheetViews>
  <sheetFormatPr defaultColWidth="14.140625" defaultRowHeight="22.5" customHeight="1" x14ac:dyDescent="0.2"/>
  <cols>
    <col min="1" max="4" width="14.140625" style="17"/>
    <col min="5" max="5" width="15.28515625" style="17" bestFit="1" customWidth="1"/>
    <col min="6" max="16384" width="14.140625" style="17"/>
  </cols>
  <sheetData>
    <row r="3" spans="2:6" ht="22.5" customHeight="1" x14ac:dyDescent="0.25">
      <c r="B3" s="129" t="s">
        <v>113</v>
      </c>
      <c r="C3" s="129"/>
      <c r="D3" s="129"/>
      <c r="E3" s="129"/>
    </row>
    <row r="4" spans="2:6" ht="22.5" customHeight="1" x14ac:dyDescent="0.2">
      <c r="B4" s="407" t="s">
        <v>98</v>
      </c>
      <c r="C4" s="408"/>
      <c r="D4" s="409"/>
      <c r="E4" s="39">
        <f>'8. Anbudspriser'!Q115</f>
        <v>0</v>
      </c>
    </row>
    <row r="5" spans="2:6" ht="22.5" customHeight="1" x14ac:dyDescent="0.2">
      <c r="B5" s="407" t="s">
        <v>143</v>
      </c>
      <c r="C5" s="408"/>
      <c r="D5" s="409"/>
      <c r="E5" s="40">
        <f>'4.Kravkatalog'!AA23</f>
        <v>0</v>
      </c>
    </row>
    <row r="6" spans="2:6" ht="22.5" customHeight="1" x14ac:dyDescent="0.2">
      <c r="B6" s="406" t="s">
        <v>114</v>
      </c>
      <c r="C6" s="406"/>
      <c r="D6" s="406"/>
      <c r="E6" s="39">
        <f>E4-E5</f>
        <v>0</v>
      </c>
    </row>
    <row r="11" spans="2:6" ht="22.5" customHeight="1" x14ac:dyDescent="0.25">
      <c r="B11" s="129" t="s">
        <v>150</v>
      </c>
      <c r="C11" s="129"/>
      <c r="D11" s="129"/>
      <c r="E11" s="129"/>
      <c r="F11" s="129"/>
    </row>
    <row r="12" spans="2:6" ht="22.5" customHeight="1" x14ac:dyDescent="0.2">
      <c r="B12" s="405" t="s">
        <v>178</v>
      </c>
      <c r="C12" s="405"/>
      <c r="D12" s="405"/>
      <c r="E12" s="405"/>
      <c r="F12" s="405"/>
    </row>
    <row r="13" spans="2:6" ht="22.5" customHeight="1" x14ac:dyDescent="0.2">
      <c r="B13" s="405"/>
      <c r="C13" s="405"/>
      <c r="D13" s="405"/>
      <c r="E13" s="405"/>
      <c r="F13" s="405"/>
    </row>
    <row r="14" spans="2:6" ht="22.5" customHeight="1" x14ac:dyDescent="0.2">
      <c r="B14" s="405"/>
      <c r="C14" s="405"/>
      <c r="D14" s="405"/>
      <c r="E14" s="405"/>
      <c r="F14" s="405"/>
    </row>
    <row r="15" spans="2:6" ht="22.5" customHeight="1" x14ac:dyDescent="0.2">
      <c r="B15" s="405"/>
      <c r="C15" s="405"/>
      <c r="D15" s="405"/>
      <c r="E15" s="405"/>
      <c r="F15" s="405"/>
    </row>
    <row r="16" spans="2:6" ht="22.5" customHeight="1" x14ac:dyDescent="0.2">
      <c r="B16" s="405"/>
      <c r="C16" s="405"/>
      <c r="D16" s="405"/>
      <c r="E16" s="405"/>
      <c r="F16" s="405"/>
    </row>
    <row r="17" spans="2:6" ht="22.5" customHeight="1" x14ac:dyDescent="0.2">
      <c r="B17" s="405"/>
      <c r="C17" s="405"/>
      <c r="D17" s="405"/>
      <c r="E17" s="405"/>
      <c r="F17" s="405"/>
    </row>
    <row r="18" spans="2:6" ht="22.5" customHeight="1" x14ac:dyDescent="0.2">
      <c r="B18" s="405"/>
      <c r="C18" s="405"/>
      <c r="D18" s="405"/>
      <c r="E18" s="405"/>
      <c r="F18" s="405"/>
    </row>
    <row r="19" spans="2:6" ht="22.5" customHeight="1" x14ac:dyDescent="0.2">
      <c r="B19" s="405"/>
      <c r="C19" s="405"/>
      <c r="D19" s="405"/>
      <c r="E19" s="405"/>
      <c r="F19" s="405"/>
    </row>
    <row r="20" spans="2:6" ht="22.5" customHeight="1" x14ac:dyDescent="0.2">
      <c r="B20" s="405"/>
      <c r="C20" s="405"/>
      <c r="D20" s="405"/>
      <c r="E20" s="405"/>
      <c r="F20" s="405"/>
    </row>
    <row r="21" spans="2:6" ht="22.5" customHeight="1" x14ac:dyDescent="0.2">
      <c r="B21" s="405"/>
      <c r="C21" s="405"/>
      <c r="D21" s="405"/>
      <c r="E21" s="405"/>
      <c r="F21" s="405"/>
    </row>
    <row r="22" spans="2:6" ht="22.5" customHeight="1" x14ac:dyDescent="0.2">
      <c r="B22" s="405"/>
      <c r="C22" s="405"/>
      <c r="D22" s="405"/>
      <c r="E22" s="405"/>
      <c r="F22" s="405"/>
    </row>
  </sheetData>
  <mergeCells count="6">
    <mergeCell ref="B3:E3"/>
    <mergeCell ref="B12:F22"/>
    <mergeCell ref="B11:F11"/>
    <mergeCell ref="B6:D6"/>
    <mergeCell ref="B4:D4"/>
    <mergeCell ref="B5:D5"/>
  </mergeCells>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AC31"/>
  <sheetViews>
    <sheetView zoomScale="70" zoomScaleNormal="70" workbookViewId="0">
      <selection activeCell="F11" sqref="F11"/>
    </sheetView>
  </sheetViews>
  <sheetFormatPr defaultRowHeight="12.75" x14ac:dyDescent="0.2"/>
  <cols>
    <col min="2" max="2" width="24.85546875" customWidth="1"/>
    <col min="6" max="6" width="34.140625" customWidth="1"/>
    <col min="9" max="9" width="20.7109375" customWidth="1"/>
    <col min="10" max="10" width="12.42578125" customWidth="1"/>
    <col min="15" max="15" width="18.28515625" customWidth="1"/>
    <col min="29" max="29" width="17.28515625" customWidth="1"/>
  </cols>
  <sheetData>
    <row r="2" spans="2:29" x14ac:dyDescent="0.2">
      <c r="I2" t="s">
        <v>12</v>
      </c>
      <c r="K2" s="1"/>
      <c r="L2" s="1"/>
      <c r="M2" s="1"/>
    </row>
    <row r="3" spans="2:29" x14ac:dyDescent="0.2">
      <c r="B3" t="s">
        <v>1</v>
      </c>
      <c r="C3" t="s">
        <v>2</v>
      </c>
      <c r="D3" t="s">
        <v>3</v>
      </c>
      <c r="F3" s="2" t="s">
        <v>11</v>
      </c>
      <c r="H3" s="1"/>
      <c r="I3" s="2" t="s">
        <v>13</v>
      </c>
      <c r="K3" s="410" t="s">
        <v>109</v>
      </c>
      <c r="L3" s="410"/>
      <c r="O3" s="2" t="s">
        <v>16</v>
      </c>
      <c r="AC3" s="2" t="s">
        <v>16</v>
      </c>
    </row>
    <row r="4" spans="2:29" ht="15.75" x14ac:dyDescent="0.2">
      <c r="B4" t="s">
        <v>0</v>
      </c>
      <c r="C4">
        <v>1</v>
      </c>
      <c r="D4">
        <v>2</v>
      </c>
      <c r="F4" t="s">
        <v>99</v>
      </c>
      <c r="I4" t="s">
        <v>108</v>
      </c>
      <c r="K4" s="14">
        <f>COUNTA('8. Anbudspriser'!G23,'8. Anbudspriser'!G25,'8. Anbudspriser'!G28,'8. Anbudspriser'!G31,'8. Anbudspriser'!G33,'8. Anbudspriser'!G35,'8. Anbudspriser'!L38,'8. Anbudspriser'!G43,'8. Anbudspriser'!G48,'8. Anbudspriser'!L48,'8. Anbudspriser'!G50,'8. Anbudspriser'!G55,'8. Anbudspriser'!G57,'8. Anbudspriser'!L59,'8. Anbudspriser'!G64,'8. Anbudspriser'!L64,'8. Anbudspriser'!G69,'8. Anbudspriser'!L69,'8. Anbudspriser'!G74,'8. Anbudspriser'!G80,'8. Anbudspriser'!G82,'8. Anbudspriser'!G87,'8. Anbudspriser'!L87,'8. Anbudspriser'!G93,'8. Anbudspriser'!G99,'8. Anbudspriser'!G104,'8. Anbudspriser'!G106,'8. Anbudspriser'!G111)</f>
        <v>0</v>
      </c>
      <c r="L4" s="14">
        <f>28</f>
        <v>28</v>
      </c>
      <c r="O4" t="s">
        <v>14</v>
      </c>
      <c r="P4" t="s">
        <v>14</v>
      </c>
      <c r="Q4" t="s">
        <v>14</v>
      </c>
      <c r="R4" t="s">
        <v>14</v>
      </c>
      <c r="S4" t="s">
        <v>14</v>
      </c>
      <c r="T4" t="s">
        <v>14</v>
      </c>
      <c r="U4" t="s">
        <v>14</v>
      </c>
      <c r="V4" t="s">
        <v>14</v>
      </c>
      <c r="W4" t="s">
        <v>14</v>
      </c>
      <c r="X4" t="s">
        <v>14</v>
      </c>
      <c r="Y4" t="s">
        <v>14</v>
      </c>
      <c r="Z4" t="s">
        <v>15</v>
      </c>
      <c r="AC4" s="1" t="s">
        <v>22</v>
      </c>
    </row>
    <row r="5" spans="2:29" x14ac:dyDescent="0.2">
      <c r="F5" t="s">
        <v>100</v>
      </c>
      <c r="I5" t="s">
        <v>107</v>
      </c>
      <c r="O5" t="s">
        <v>15</v>
      </c>
      <c r="P5">
        <v>10</v>
      </c>
      <c r="Q5">
        <v>9</v>
      </c>
      <c r="R5">
        <v>8</v>
      </c>
      <c r="S5">
        <v>7</v>
      </c>
      <c r="T5">
        <v>6</v>
      </c>
      <c r="U5">
        <v>5</v>
      </c>
      <c r="V5">
        <v>4</v>
      </c>
      <c r="W5">
        <v>3</v>
      </c>
      <c r="X5">
        <v>2</v>
      </c>
      <c r="Y5">
        <v>1</v>
      </c>
      <c r="Z5">
        <v>0</v>
      </c>
      <c r="AC5" t="s">
        <v>17</v>
      </c>
    </row>
    <row r="6" spans="2:29" x14ac:dyDescent="0.2">
      <c r="F6" t="s">
        <v>101</v>
      </c>
      <c r="O6">
        <v>0</v>
      </c>
      <c r="P6">
        <v>9</v>
      </c>
      <c r="Q6">
        <v>8</v>
      </c>
      <c r="R6">
        <v>7</v>
      </c>
      <c r="S6">
        <v>6</v>
      </c>
      <c r="T6">
        <v>5</v>
      </c>
      <c r="U6">
        <v>4</v>
      </c>
      <c r="V6">
        <v>3</v>
      </c>
      <c r="W6">
        <v>2</v>
      </c>
      <c r="X6">
        <v>1</v>
      </c>
      <c r="Y6">
        <v>0</v>
      </c>
      <c r="AC6" s="1" t="s">
        <v>27</v>
      </c>
    </row>
    <row r="7" spans="2:29" x14ac:dyDescent="0.2">
      <c r="F7" t="s">
        <v>102</v>
      </c>
      <c r="O7">
        <v>1</v>
      </c>
      <c r="P7">
        <v>8</v>
      </c>
      <c r="Q7">
        <v>7</v>
      </c>
      <c r="R7">
        <v>6</v>
      </c>
      <c r="S7">
        <v>5</v>
      </c>
      <c r="T7">
        <v>4</v>
      </c>
      <c r="U7">
        <v>3</v>
      </c>
      <c r="V7">
        <v>2</v>
      </c>
      <c r="W7">
        <v>1</v>
      </c>
      <c r="X7">
        <v>0</v>
      </c>
      <c r="Y7" t="s">
        <v>15</v>
      </c>
      <c r="AC7" t="s">
        <v>21</v>
      </c>
    </row>
    <row r="8" spans="2:29" x14ac:dyDescent="0.2">
      <c r="F8" t="s">
        <v>103</v>
      </c>
      <c r="K8" s="410" t="s">
        <v>109</v>
      </c>
      <c r="L8" s="410"/>
      <c r="O8">
        <v>2</v>
      </c>
      <c r="P8">
        <v>7</v>
      </c>
      <c r="Q8">
        <v>6</v>
      </c>
      <c r="R8">
        <v>5</v>
      </c>
      <c r="S8">
        <v>4</v>
      </c>
      <c r="T8">
        <v>3</v>
      </c>
      <c r="U8">
        <v>2</v>
      </c>
      <c r="V8">
        <v>1</v>
      </c>
      <c r="W8">
        <v>0</v>
      </c>
      <c r="X8" t="s">
        <v>15</v>
      </c>
    </row>
    <row r="9" spans="2:29" ht="15.75" x14ac:dyDescent="0.2">
      <c r="F9" t="s">
        <v>104</v>
      </c>
      <c r="K9" s="14">
        <f>COUNTA('8. Anbudspriser'!D23:D24,'8. Anbudspriser'!D25:D27,'8. Anbudspriser'!D28:D30,'8. Anbudspriser'!D31:D32,'8. Anbudspriser'!D33:D34,'8. Anbudspriser'!D35:D37,'8. Anbudspriser'!I38:I39,'8. Anbudspriser'!D43:D44,'8. Anbudspriser'!D48:D49,'8. Anbudspriser'!I48:I49,'8. Anbudspriser'!D50:D51,'8. Anbudspriser'!D55:D56,'8. Anbudspriser'!D57:D58,'8. Anbudspriser'!I59:I60,'8. Anbudspriser'!D64:D65,'8. Anbudspriser'!I64:I65,'8. Anbudspriser'!D69:D70,'8. Anbudspriser'!I69:I70,'8. Anbudspriser'!D74:D76,'8. Anbudspriser'!D80:D81,'8. Anbudspriser'!D82:D83,'8. Anbudspriser'!D87:D89,'8. Anbudspriser'!I87:I89,'8. Anbudspriser'!D93:D95,'8. Anbudspriser'!D99:D100,'8. Anbudspriser'!D104:D105,'8. Anbudspriser'!D106:D107,'8. Anbudspriser'!D111:D112)</f>
        <v>0</v>
      </c>
      <c r="L9" s="14">
        <f>28</f>
        <v>28</v>
      </c>
      <c r="O9">
        <v>3</v>
      </c>
      <c r="P9">
        <v>6</v>
      </c>
      <c r="Q9">
        <v>5</v>
      </c>
      <c r="R9">
        <v>4</v>
      </c>
      <c r="S9">
        <v>3</v>
      </c>
      <c r="T9">
        <v>2</v>
      </c>
      <c r="U9">
        <v>1</v>
      </c>
      <c r="V9">
        <v>0</v>
      </c>
      <c r="W9" t="s">
        <v>15</v>
      </c>
    </row>
    <row r="10" spans="2:29" x14ac:dyDescent="0.2">
      <c r="F10" s="1" t="s">
        <v>105</v>
      </c>
      <c r="O10">
        <v>4</v>
      </c>
      <c r="P10">
        <v>5</v>
      </c>
      <c r="Q10">
        <v>4</v>
      </c>
      <c r="R10">
        <v>3</v>
      </c>
      <c r="S10">
        <v>2</v>
      </c>
      <c r="T10">
        <v>1</v>
      </c>
      <c r="U10">
        <v>0</v>
      </c>
      <c r="V10" t="s">
        <v>15</v>
      </c>
    </row>
    <row r="11" spans="2:29" x14ac:dyDescent="0.2">
      <c r="F11" s="1" t="s">
        <v>194</v>
      </c>
      <c r="O11">
        <v>5</v>
      </c>
      <c r="P11">
        <v>4</v>
      </c>
      <c r="Q11">
        <v>3</v>
      </c>
      <c r="R11">
        <v>2</v>
      </c>
      <c r="S11">
        <v>1</v>
      </c>
      <c r="T11">
        <v>0</v>
      </c>
      <c r="U11" t="s">
        <v>15</v>
      </c>
    </row>
    <row r="12" spans="2:29" x14ac:dyDescent="0.2">
      <c r="F12" t="s">
        <v>106</v>
      </c>
      <c r="O12">
        <v>6</v>
      </c>
      <c r="P12">
        <v>3</v>
      </c>
      <c r="Q12">
        <v>2</v>
      </c>
      <c r="R12">
        <v>1</v>
      </c>
      <c r="S12">
        <v>0</v>
      </c>
      <c r="T12" t="s">
        <v>15</v>
      </c>
    </row>
    <row r="13" spans="2:29" x14ac:dyDescent="0.2">
      <c r="O13">
        <v>7</v>
      </c>
      <c r="P13">
        <v>2</v>
      </c>
      <c r="Q13">
        <v>1</v>
      </c>
      <c r="R13">
        <v>0</v>
      </c>
      <c r="S13" t="s">
        <v>15</v>
      </c>
    </row>
    <row r="14" spans="2:29" x14ac:dyDescent="0.2">
      <c r="O14">
        <v>8</v>
      </c>
      <c r="P14">
        <v>1</v>
      </c>
      <c r="Q14">
        <v>0</v>
      </c>
      <c r="R14" t="s">
        <v>15</v>
      </c>
    </row>
    <row r="15" spans="2:29" x14ac:dyDescent="0.2">
      <c r="O15">
        <v>9</v>
      </c>
      <c r="P15">
        <v>0</v>
      </c>
      <c r="Q15" t="s">
        <v>15</v>
      </c>
    </row>
    <row r="16" spans="2:29" x14ac:dyDescent="0.2">
      <c r="O16">
        <v>10</v>
      </c>
      <c r="P16" t="s">
        <v>15</v>
      </c>
    </row>
    <row r="19" spans="11:13" x14ac:dyDescent="0.2">
      <c r="K19" s="1"/>
      <c r="L19" s="1"/>
      <c r="M19" s="1"/>
    </row>
    <row r="31" spans="11:13" x14ac:dyDescent="0.2">
      <c r="K31" s="1"/>
      <c r="L31" s="1"/>
      <c r="M31" s="1"/>
    </row>
  </sheetData>
  <mergeCells count="2">
    <mergeCell ref="K3:L3"/>
    <mergeCell ref="K8:L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17A1-AF6C-49A0-B4F0-1D6029060EC7}">
  <dimension ref="B2:H42"/>
  <sheetViews>
    <sheetView zoomScale="75" zoomScaleNormal="75" workbookViewId="0">
      <selection activeCell="J44" sqref="J44"/>
    </sheetView>
  </sheetViews>
  <sheetFormatPr defaultColWidth="9.140625" defaultRowHeight="12.75" x14ac:dyDescent="0.2"/>
  <cols>
    <col min="1" max="1" width="9.140625" style="17"/>
    <col min="2" max="2" width="39" style="17" bestFit="1" customWidth="1"/>
    <col min="3" max="3" width="13.140625" style="17" bestFit="1" customWidth="1"/>
    <col min="4" max="6" width="9.140625" style="17"/>
    <col min="7" max="7" width="18.85546875" style="17" customWidth="1"/>
    <col min="8" max="16384" width="9.140625" style="17"/>
  </cols>
  <sheetData>
    <row r="2" spans="2:7" ht="15.75" customHeight="1" x14ac:dyDescent="0.2">
      <c r="B2" s="140" t="s">
        <v>163</v>
      </c>
      <c r="C2" s="141"/>
      <c r="D2" s="141"/>
      <c r="E2" s="141"/>
      <c r="F2" s="141"/>
      <c r="G2" s="142"/>
    </row>
    <row r="3" spans="2:7" x14ac:dyDescent="0.2">
      <c r="B3" s="143"/>
      <c r="C3" s="144"/>
      <c r="D3" s="144"/>
      <c r="E3" s="144"/>
      <c r="F3" s="144"/>
      <c r="G3" s="145"/>
    </row>
    <row r="4" spans="2:7" ht="13.5" customHeight="1" x14ac:dyDescent="0.2">
      <c r="B4" s="146"/>
      <c r="C4" s="147"/>
      <c r="D4" s="147"/>
      <c r="E4" s="147"/>
      <c r="F4" s="147"/>
      <c r="G4" s="148"/>
    </row>
    <row r="5" spans="2:7" x14ac:dyDescent="0.2">
      <c r="B5" s="130" t="s">
        <v>179</v>
      </c>
      <c r="C5" s="131"/>
      <c r="D5" s="131"/>
      <c r="E5" s="131"/>
      <c r="F5" s="131"/>
      <c r="G5" s="132"/>
    </row>
    <row r="6" spans="2:7" x14ac:dyDescent="0.2">
      <c r="B6" s="133"/>
      <c r="C6" s="134"/>
      <c r="D6" s="134"/>
      <c r="E6" s="134"/>
      <c r="F6" s="134"/>
      <c r="G6" s="135"/>
    </row>
    <row r="7" spans="2:7" x14ac:dyDescent="0.2">
      <c r="B7" s="133"/>
      <c r="C7" s="134"/>
      <c r="D7" s="134"/>
      <c r="E7" s="134"/>
      <c r="F7" s="134"/>
      <c r="G7" s="135"/>
    </row>
    <row r="8" spans="2:7" x14ac:dyDescent="0.2">
      <c r="B8" s="133"/>
      <c r="C8" s="134"/>
      <c r="D8" s="134"/>
      <c r="E8" s="134"/>
      <c r="F8" s="134"/>
      <c r="G8" s="135"/>
    </row>
    <row r="9" spans="2:7" x14ac:dyDescent="0.2">
      <c r="B9" s="133"/>
      <c r="C9" s="134"/>
      <c r="D9" s="134"/>
      <c r="E9" s="134"/>
      <c r="F9" s="134"/>
      <c r="G9" s="135"/>
    </row>
    <row r="10" spans="2:7" x14ac:dyDescent="0.2">
      <c r="B10" s="133"/>
      <c r="C10" s="134"/>
      <c r="D10" s="134"/>
      <c r="E10" s="134"/>
      <c r="F10" s="134"/>
      <c r="G10" s="135"/>
    </row>
    <row r="11" spans="2:7" x14ac:dyDescent="0.2">
      <c r="B11" s="133"/>
      <c r="C11" s="134"/>
      <c r="D11" s="134"/>
      <c r="E11" s="134"/>
      <c r="F11" s="134"/>
      <c r="G11" s="135"/>
    </row>
    <row r="12" spans="2:7" x14ac:dyDescent="0.2">
      <c r="B12" s="133"/>
      <c r="C12" s="134"/>
      <c r="D12" s="134"/>
      <c r="E12" s="134"/>
      <c r="F12" s="134"/>
      <c r="G12" s="135"/>
    </row>
    <row r="13" spans="2:7" x14ac:dyDescent="0.2">
      <c r="B13" s="133"/>
      <c r="C13" s="134"/>
      <c r="D13" s="134"/>
      <c r="E13" s="134"/>
      <c r="F13" s="134"/>
      <c r="G13" s="135"/>
    </row>
    <row r="14" spans="2:7" x14ac:dyDescent="0.2">
      <c r="B14" s="133"/>
      <c r="C14" s="134"/>
      <c r="D14" s="134"/>
      <c r="E14" s="134"/>
      <c r="F14" s="134"/>
      <c r="G14" s="135"/>
    </row>
    <row r="15" spans="2:7" x14ac:dyDescent="0.2">
      <c r="B15" s="133"/>
      <c r="C15" s="134"/>
      <c r="D15" s="134"/>
      <c r="E15" s="134"/>
      <c r="F15" s="134"/>
      <c r="G15" s="135"/>
    </row>
    <row r="16" spans="2:7" x14ac:dyDescent="0.2">
      <c r="B16" s="133"/>
      <c r="C16" s="134"/>
      <c r="D16" s="134"/>
      <c r="E16" s="134"/>
      <c r="F16" s="134"/>
      <c r="G16" s="135"/>
    </row>
    <row r="17" spans="2:8" x14ac:dyDescent="0.2">
      <c r="B17" s="133"/>
      <c r="C17" s="134"/>
      <c r="D17" s="134"/>
      <c r="E17" s="134"/>
      <c r="F17" s="134"/>
      <c r="G17" s="135"/>
    </row>
    <row r="18" spans="2:8" x14ac:dyDescent="0.2">
      <c r="B18" s="133"/>
      <c r="C18" s="134"/>
      <c r="D18" s="134"/>
      <c r="E18" s="134"/>
      <c r="F18" s="134"/>
      <c r="G18" s="135"/>
    </row>
    <row r="19" spans="2:8" x14ac:dyDescent="0.2">
      <c r="B19" s="136"/>
      <c r="C19" s="134"/>
      <c r="D19" s="134"/>
      <c r="E19" s="134"/>
      <c r="F19" s="134"/>
      <c r="G19" s="135"/>
    </row>
    <row r="20" spans="2:8" x14ac:dyDescent="0.2">
      <c r="B20" s="136"/>
      <c r="C20" s="134"/>
      <c r="D20" s="134"/>
      <c r="E20" s="134"/>
      <c r="F20" s="134"/>
      <c r="G20" s="135"/>
    </row>
    <row r="21" spans="2:8" x14ac:dyDescent="0.2">
      <c r="B21" s="136"/>
      <c r="C21" s="134"/>
      <c r="D21" s="134"/>
      <c r="E21" s="134"/>
      <c r="F21" s="134"/>
      <c r="G21" s="135"/>
    </row>
    <row r="22" spans="2:8" x14ac:dyDescent="0.2">
      <c r="B22" s="136"/>
      <c r="C22" s="134"/>
      <c r="D22" s="134"/>
      <c r="E22" s="134"/>
      <c r="F22" s="134"/>
      <c r="G22" s="135"/>
    </row>
    <row r="23" spans="2:8" x14ac:dyDescent="0.2">
      <c r="B23" s="136"/>
      <c r="C23" s="134"/>
      <c r="D23" s="134"/>
      <c r="E23" s="134"/>
      <c r="F23" s="134"/>
      <c r="G23" s="135"/>
    </row>
    <row r="24" spans="2:8" x14ac:dyDescent="0.2">
      <c r="B24" s="136"/>
      <c r="C24" s="134"/>
      <c r="D24" s="134"/>
      <c r="E24" s="134"/>
      <c r="F24" s="134"/>
      <c r="G24" s="135"/>
    </row>
    <row r="25" spans="2:8" x14ac:dyDescent="0.2">
      <c r="B25" s="136"/>
      <c r="C25" s="134"/>
      <c r="D25" s="134"/>
      <c r="E25" s="134"/>
      <c r="F25" s="134"/>
      <c r="G25" s="135"/>
    </row>
    <row r="26" spans="2:8" x14ac:dyDescent="0.2">
      <c r="B26" s="136"/>
      <c r="C26" s="134"/>
      <c r="D26" s="134"/>
      <c r="E26" s="134"/>
      <c r="F26" s="134"/>
      <c r="G26" s="135"/>
    </row>
    <row r="27" spans="2:8" x14ac:dyDescent="0.2">
      <c r="B27" s="136"/>
      <c r="C27" s="134"/>
      <c r="D27" s="134"/>
      <c r="E27" s="134"/>
      <c r="F27" s="134"/>
      <c r="G27" s="135"/>
    </row>
    <row r="28" spans="2:8" x14ac:dyDescent="0.2">
      <c r="B28" s="136"/>
      <c r="C28" s="134"/>
      <c r="D28" s="134"/>
      <c r="E28" s="134"/>
      <c r="F28" s="134"/>
      <c r="G28" s="135"/>
    </row>
    <row r="29" spans="2:8" x14ac:dyDescent="0.2">
      <c r="B29" s="136"/>
      <c r="C29" s="134"/>
      <c r="D29" s="134"/>
      <c r="E29" s="134"/>
      <c r="F29" s="134"/>
      <c r="G29" s="135"/>
      <c r="H29" s="24"/>
    </row>
    <row r="30" spans="2:8" x14ac:dyDescent="0.2">
      <c r="B30" s="136"/>
      <c r="C30" s="134"/>
      <c r="D30" s="134"/>
      <c r="E30" s="134"/>
      <c r="F30" s="134"/>
      <c r="G30" s="135"/>
    </row>
    <row r="31" spans="2:8" x14ac:dyDescent="0.2">
      <c r="B31" s="136"/>
      <c r="C31" s="134"/>
      <c r="D31" s="134"/>
      <c r="E31" s="134"/>
      <c r="F31" s="134"/>
      <c r="G31" s="135"/>
    </row>
    <row r="32" spans="2:8" x14ac:dyDescent="0.2">
      <c r="B32" s="136"/>
      <c r="C32" s="134"/>
      <c r="D32" s="134"/>
      <c r="E32" s="134"/>
      <c r="F32" s="134"/>
      <c r="G32" s="135"/>
    </row>
    <row r="33" spans="2:7" x14ac:dyDescent="0.2">
      <c r="B33" s="136"/>
      <c r="C33" s="134"/>
      <c r="D33" s="134"/>
      <c r="E33" s="134"/>
      <c r="F33" s="134"/>
      <c r="G33" s="135"/>
    </row>
    <row r="34" spans="2:7" x14ac:dyDescent="0.2">
      <c r="B34" s="136"/>
      <c r="C34" s="134"/>
      <c r="D34" s="134"/>
      <c r="E34" s="134"/>
      <c r="F34" s="134"/>
      <c r="G34" s="135"/>
    </row>
    <row r="35" spans="2:7" x14ac:dyDescent="0.2">
      <c r="B35" s="136"/>
      <c r="C35" s="134"/>
      <c r="D35" s="134"/>
      <c r="E35" s="134"/>
      <c r="F35" s="134"/>
      <c r="G35" s="135"/>
    </row>
    <row r="36" spans="2:7" x14ac:dyDescent="0.2">
      <c r="B36" s="136"/>
      <c r="C36" s="134"/>
      <c r="D36" s="134"/>
      <c r="E36" s="134"/>
      <c r="F36" s="134"/>
      <c r="G36" s="135"/>
    </row>
    <row r="37" spans="2:7" x14ac:dyDescent="0.2">
      <c r="B37" s="137"/>
      <c r="C37" s="138"/>
      <c r="D37" s="138"/>
      <c r="E37" s="138"/>
      <c r="F37" s="138"/>
      <c r="G37" s="139"/>
    </row>
    <row r="38" spans="2:7" x14ac:dyDescent="0.2">
      <c r="B38" s="25"/>
      <c r="C38" s="25"/>
      <c r="D38" s="25"/>
      <c r="E38" s="25"/>
      <c r="F38" s="25"/>
      <c r="G38" s="25"/>
    </row>
    <row r="39" spans="2:7" ht="15.75" x14ac:dyDescent="0.25">
      <c r="B39" s="129" t="s">
        <v>134</v>
      </c>
      <c r="C39" s="129"/>
    </row>
    <row r="40" spans="2:7" x14ac:dyDescent="0.2">
      <c r="B40" s="26" t="s">
        <v>145</v>
      </c>
      <c r="C40" s="27"/>
    </row>
    <row r="41" spans="2:7" ht="25.5" x14ac:dyDescent="0.2">
      <c r="B41" s="26" t="s">
        <v>144</v>
      </c>
      <c r="C41" s="28"/>
      <c r="F41" s="29"/>
    </row>
    <row r="42" spans="2:7" ht="25.5" x14ac:dyDescent="0.2">
      <c r="B42" s="26" t="s">
        <v>146</v>
      </c>
      <c r="C42" s="30">
        <f>C40*C41</f>
        <v>0</v>
      </c>
    </row>
  </sheetData>
  <mergeCells count="3">
    <mergeCell ref="B39:C39"/>
    <mergeCell ref="B5:G37"/>
    <mergeCell ref="B2:G4"/>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C60E9-328F-4B24-9E30-E5013F6438E7}">
  <sheetPr codeName="Sheet2">
    <tabColor rgb="FFFFCCCC"/>
  </sheetPr>
  <dimension ref="B2:L46"/>
  <sheetViews>
    <sheetView showGridLines="0" zoomScale="75" zoomScaleNormal="75" workbookViewId="0">
      <selection activeCell="N35" sqref="N35"/>
    </sheetView>
  </sheetViews>
  <sheetFormatPr defaultColWidth="9.140625" defaultRowHeight="12.75" x14ac:dyDescent="0.2"/>
  <cols>
    <col min="1" max="1" width="9.140625" style="15"/>
    <col min="2" max="2" width="10.28515625" style="15" customWidth="1"/>
    <col min="3" max="3" width="20.28515625" style="15" customWidth="1"/>
    <col min="4" max="5" width="9.140625" style="15"/>
    <col min="6" max="6" width="16.5703125" style="15" customWidth="1"/>
    <col min="7" max="7" width="12.28515625" style="15" customWidth="1"/>
    <col min="8" max="16384" width="9.140625" style="15"/>
  </cols>
  <sheetData>
    <row r="2" spans="2:12" x14ac:dyDescent="0.2">
      <c r="B2" s="160" t="s">
        <v>40</v>
      </c>
      <c r="C2" s="161"/>
      <c r="D2" s="161"/>
      <c r="E2" s="161"/>
      <c r="F2" s="162"/>
      <c r="G2" s="17"/>
      <c r="H2" s="17"/>
      <c r="I2" s="17"/>
      <c r="J2" s="17"/>
      <c r="K2" s="17"/>
      <c r="L2" s="17"/>
    </row>
    <row r="3" spans="2:12" x14ac:dyDescent="0.2">
      <c r="B3" s="52"/>
      <c r="C3" s="17"/>
      <c r="D3" s="17"/>
      <c r="E3" s="17"/>
      <c r="F3" s="17"/>
      <c r="G3" s="17"/>
      <c r="H3" s="17"/>
      <c r="I3" s="17"/>
      <c r="J3" s="17"/>
      <c r="K3" s="17"/>
      <c r="L3" s="17"/>
    </row>
    <row r="4" spans="2:12" x14ac:dyDescent="0.2">
      <c r="B4" s="52"/>
      <c r="C4" s="17"/>
      <c r="D4" s="17"/>
      <c r="E4" s="17"/>
      <c r="F4" s="17"/>
      <c r="G4" s="17"/>
      <c r="H4" s="17"/>
      <c r="I4" s="17"/>
      <c r="J4" s="17"/>
      <c r="K4" s="17"/>
      <c r="L4" s="17"/>
    </row>
    <row r="5" spans="2:12" x14ac:dyDescent="0.2">
      <c r="B5" s="152" t="s">
        <v>4</v>
      </c>
      <c r="C5" s="152"/>
      <c r="D5" s="150"/>
      <c r="E5" s="150"/>
      <c r="F5" s="150"/>
      <c r="G5" s="17"/>
      <c r="H5" s="17"/>
      <c r="I5" s="17"/>
      <c r="J5" s="17"/>
      <c r="K5" s="17"/>
      <c r="L5" s="17"/>
    </row>
    <row r="6" spans="2:12" x14ac:dyDescent="0.2">
      <c r="G6" s="17"/>
    </row>
    <row r="7" spans="2:12" x14ac:dyDescent="0.2">
      <c r="B7" s="151" t="s">
        <v>155</v>
      </c>
      <c r="C7" s="151"/>
      <c r="D7" s="151"/>
      <c r="E7" s="151"/>
      <c r="F7" s="151"/>
      <c r="G7" s="17"/>
    </row>
    <row r="8" spans="2:12" x14ac:dyDescent="0.2">
      <c r="B8" s="149" t="s">
        <v>25</v>
      </c>
      <c r="C8" s="149"/>
      <c r="D8" s="150"/>
      <c r="E8" s="150"/>
      <c r="F8" s="153"/>
      <c r="G8" s="22"/>
    </row>
    <row r="9" spans="2:12" x14ac:dyDescent="0.2">
      <c r="B9" s="149" t="s">
        <v>23</v>
      </c>
      <c r="C9" s="149"/>
      <c r="D9" s="150"/>
      <c r="E9" s="150"/>
      <c r="F9" s="150"/>
      <c r="G9" s="16"/>
    </row>
    <row r="10" spans="2:12" x14ac:dyDescent="0.2">
      <c r="B10" s="149" t="s">
        <v>5</v>
      </c>
      <c r="C10" s="149"/>
      <c r="D10" s="150"/>
      <c r="E10" s="150"/>
      <c r="F10" s="150"/>
      <c r="G10" s="16"/>
    </row>
    <row r="11" spans="2:12" x14ac:dyDescent="0.2">
      <c r="B11" s="149" t="s">
        <v>6</v>
      </c>
      <c r="C11" s="149"/>
      <c r="D11" s="150"/>
      <c r="E11" s="150"/>
      <c r="F11" s="150"/>
      <c r="G11" s="16"/>
    </row>
    <row r="12" spans="2:12" x14ac:dyDescent="0.2">
      <c r="B12" s="149" t="s">
        <v>7</v>
      </c>
      <c r="C12" s="149"/>
      <c r="D12" s="150"/>
      <c r="E12" s="150"/>
      <c r="F12" s="150"/>
      <c r="G12" s="16"/>
    </row>
    <row r="13" spans="2:12" x14ac:dyDescent="0.2">
      <c r="B13" s="149" t="s">
        <v>8</v>
      </c>
      <c r="C13" s="149"/>
      <c r="D13" s="150"/>
      <c r="E13" s="150"/>
      <c r="F13" s="150"/>
      <c r="G13" s="16"/>
    </row>
    <row r="17" spans="2:12" x14ac:dyDescent="0.2">
      <c r="B17" s="164" t="s">
        <v>152</v>
      </c>
      <c r="C17" s="164"/>
      <c r="D17" s="164"/>
      <c r="E17" s="164"/>
      <c r="F17" s="164"/>
      <c r="G17" s="17"/>
      <c r="H17" s="17"/>
      <c r="I17" s="17"/>
      <c r="J17" s="17"/>
      <c r="K17" s="17"/>
      <c r="L17" s="17"/>
    </row>
    <row r="18" spans="2:12" x14ac:dyDescent="0.2">
      <c r="B18" s="149" t="s">
        <v>26</v>
      </c>
      <c r="C18" s="149"/>
      <c r="D18" s="163"/>
      <c r="E18" s="163"/>
      <c r="F18" s="163"/>
      <c r="G18" s="16"/>
    </row>
    <row r="19" spans="2:12" x14ac:dyDescent="0.2">
      <c r="B19" s="149" t="s">
        <v>9</v>
      </c>
      <c r="C19" s="149"/>
      <c r="D19" s="163"/>
      <c r="E19" s="163"/>
      <c r="F19" s="163"/>
      <c r="G19" s="16"/>
    </row>
    <row r="20" spans="2:12" x14ac:dyDescent="0.2">
      <c r="B20" s="149" t="s">
        <v>28</v>
      </c>
      <c r="C20" s="149"/>
      <c r="D20" s="163"/>
      <c r="E20" s="163"/>
      <c r="F20" s="163"/>
      <c r="G20" s="16"/>
    </row>
    <row r="21" spans="2:12" x14ac:dyDescent="0.2">
      <c r="B21" s="16"/>
      <c r="C21" s="16"/>
      <c r="D21" s="16"/>
      <c r="E21" s="16"/>
      <c r="F21" s="16"/>
      <c r="G21" s="16"/>
    </row>
    <row r="22" spans="2:12" x14ac:dyDescent="0.2">
      <c r="B22" s="16"/>
      <c r="C22" s="16"/>
      <c r="D22" s="16"/>
      <c r="E22" s="16"/>
      <c r="F22" s="16"/>
      <c r="G22" s="16"/>
      <c r="H22" s="16"/>
      <c r="I22" s="16"/>
      <c r="J22" s="16"/>
      <c r="K22" s="16"/>
      <c r="L22" s="16"/>
    </row>
    <row r="23" spans="2:12" x14ac:dyDescent="0.2">
      <c r="B23" s="164" t="s">
        <v>153</v>
      </c>
      <c r="C23" s="164"/>
      <c r="D23" s="164"/>
      <c r="E23" s="164"/>
      <c r="F23" s="164"/>
      <c r="G23" s="17"/>
      <c r="H23" s="17"/>
      <c r="I23" s="17"/>
      <c r="J23" s="17"/>
      <c r="K23" s="17"/>
      <c r="L23" s="17"/>
    </row>
    <row r="24" spans="2:12" x14ac:dyDescent="0.2">
      <c r="B24" s="149" t="s">
        <v>195</v>
      </c>
      <c r="C24" s="149"/>
      <c r="D24" s="163"/>
      <c r="E24" s="163"/>
      <c r="F24" s="163"/>
      <c r="G24" s="16"/>
      <c r="H24" s="16"/>
      <c r="I24" s="16"/>
      <c r="J24" s="16"/>
      <c r="K24" s="16"/>
      <c r="L24" s="16"/>
    </row>
    <row r="25" spans="2:12" x14ac:dyDescent="0.2">
      <c r="B25" s="149" t="s">
        <v>196</v>
      </c>
      <c r="C25" s="149"/>
      <c r="D25" s="163"/>
      <c r="E25" s="163"/>
      <c r="F25" s="163"/>
      <c r="G25" s="16"/>
      <c r="H25" s="16"/>
      <c r="I25" s="16"/>
      <c r="J25" s="16"/>
      <c r="K25" s="16"/>
      <c r="L25" s="16"/>
    </row>
    <row r="26" spans="2:12" x14ac:dyDescent="0.2">
      <c r="B26" s="16"/>
      <c r="C26" s="16"/>
      <c r="D26" s="16"/>
      <c r="E26" s="16"/>
      <c r="F26" s="16"/>
      <c r="G26" s="16"/>
      <c r="H26" s="16"/>
      <c r="I26" s="16"/>
      <c r="J26" s="16"/>
      <c r="K26" s="16"/>
      <c r="L26" s="16"/>
    </row>
    <row r="28" spans="2:12" x14ac:dyDescent="0.2">
      <c r="B28" s="154" t="s">
        <v>154</v>
      </c>
      <c r="C28" s="155"/>
      <c r="D28" s="155"/>
      <c r="E28" s="155"/>
      <c r="F28" s="156"/>
      <c r="G28" s="17"/>
      <c r="H28" s="17"/>
      <c r="I28" s="17"/>
      <c r="J28" s="17"/>
      <c r="K28" s="17"/>
      <c r="L28" s="17"/>
    </row>
    <row r="29" spans="2:12" x14ac:dyDescent="0.2">
      <c r="B29" s="157"/>
      <c r="C29" s="158"/>
      <c r="D29" s="158"/>
      <c r="E29" s="158"/>
      <c r="F29" s="159"/>
      <c r="G29" s="17"/>
      <c r="H29" s="17"/>
      <c r="I29" s="17"/>
      <c r="J29" s="17"/>
      <c r="K29" s="17"/>
      <c r="L29" s="17"/>
    </row>
    <row r="30" spans="2:12" x14ac:dyDescent="0.2">
      <c r="B30" s="149" t="s">
        <v>96</v>
      </c>
      <c r="C30" s="149"/>
      <c r="D30" s="150"/>
      <c r="E30" s="150"/>
      <c r="F30" s="150"/>
    </row>
    <row r="31" spans="2:12" x14ac:dyDescent="0.2">
      <c r="B31" s="149" t="s">
        <v>30</v>
      </c>
      <c r="C31" s="149"/>
      <c r="D31" s="150"/>
      <c r="E31" s="150"/>
      <c r="F31" s="150"/>
    </row>
    <row r="33" spans="2:6" x14ac:dyDescent="0.2">
      <c r="B33" s="149" t="s">
        <v>96</v>
      </c>
      <c r="C33" s="149"/>
      <c r="D33" s="150"/>
      <c r="E33" s="150"/>
      <c r="F33" s="150"/>
    </row>
    <row r="34" spans="2:6" x14ac:dyDescent="0.2">
      <c r="B34" s="149" t="s">
        <v>30</v>
      </c>
      <c r="C34" s="149"/>
      <c r="D34" s="150"/>
      <c r="E34" s="150"/>
      <c r="F34" s="150"/>
    </row>
    <row r="36" spans="2:6" x14ac:dyDescent="0.2">
      <c r="B36" s="149" t="s">
        <v>96</v>
      </c>
      <c r="C36" s="149"/>
      <c r="D36" s="150"/>
      <c r="E36" s="150"/>
      <c r="F36" s="150"/>
    </row>
    <row r="37" spans="2:6" x14ac:dyDescent="0.2">
      <c r="B37" s="149" t="s">
        <v>30</v>
      </c>
      <c r="C37" s="149"/>
      <c r="D37" s="150"/>
      <c r="E37" s="150"/>
      <c r="F37" s="150"/>
    </row>
    <row r="39" spans="2:6" x14ac:dyDescent="0.2">
      <c r="B39" s="149" t="s">
        <v>96</v>
      </c>
      <c r="C39" s="149"/>
      <c r="D39" s="150"/>
      <c r="E39" s="150"/>
      <c r="F39" s="150"/>
    </row>
    <row r="40" spans="2:6" x14ac:dyDescent="0.2">
      <c r="B40" s="149" t="s">
        <v>30</v>
      </c>
      <c r="C40" s="149"/>
      <c r="D40" s="150"/>
      <c r="E40" s="150"/>
      <c r="F40" s="150"/>
    </row>
    <row r="42" spans="2:6" x14ac:dyDescent="0.2">
      <c r="B42" s="149" t="s">
        <v>96</v>
      </c>
      <c r="C42" s="149"/>
      <c r="D42" s="150"/>
      <c r="E42" s="150"/>
      <c r="F42" s="150"/>
    </row>
    <row r="43" spans="2:6" x14ac:dyDescent="0.2">
      <c r="B43" s="149" t="s">
        <v>30</v>
      </c>
      <c r="C43" s="149"/>
      <c r="D43" s="150"/>
      <c r="E43" s="150"/>
      <c r="F43" s="150"/>
    </row>
    <row r="45" spans="2:6" x14ac:dyDescent="0.2">
      <c r="B45" s="149" t="s">
        <v>96</v>
      </c>
      <c r="C45" s="149"/>
      <c r="D45" s="150"/>
      <c r="E45" s="150"/>
      <c r="F45" s="150"/>
    </row>
    <row r="46" spans="2:6" x14ac:dyDescent="0.2">
      <c r="B46" s="149" t="s">
        <v>30</v>
      </c>
      <c r="C46" s="149"/>
      <c r="D46" s="150"/>
      <c r="E46" s="150"/>
      <c r="F46" s="150"/>
    </row>
  </sheetData>
  <mergeCells count="53">
    <mergeCell ref="B28:F29"/>
    <mergeCell ref="B2:F2"/>
    <mergeCell ref="B24:C24"/>
    <mergeCell ref="D24:F24"/>
    <mergeCell ref="B25:C25"/>
    <mergeCell ref="D25:F25"/>
    <mergeCell ref="B19:C19"/>
    <mergeCell ref="D19:F19"/>
    <mergeCell ref="B20:C20"/>
    <mergeCell ref="D20:F20"/>
    <mergeCell ref="B13:C13"/>
    <mergeCell ref="D13:F13"/>
    <mergeCell ref="B18:C18"/>
    <mergeCell ref="D18:F18"/>
    <mergeCell ref="B23:F23"/>
    <mergeCell ref="B17:F17"/>
    <mergeCell ref="B43:C43"/>
    <mergeCell ref="D43:F43"/>
    <mergeCell ref="B45:C45"/>
    <mergeCell ref="D45:F45"/>
    <mergeCell ref="B46:C46"/>
    <mergeCell ref="D46:F46"/>
    <mergeCell ref="B39:C39"/>
    <mergeCell ref="D39:F39"/>
    <mergeCell ref="B40:C40"/>
    <mergeCell ref="D40:F40"/>
    <mergeCell ref="B42:C42"/>
    <mergeCell ref="D42:F42"/>
    <mergeCell ref="B34:C34"/>
    <mergeCell ref="D34:F34"/>
    <mergeCell ref="B36:C36"/>
    <mergeCell ref="D36:F36"/>
    <mergeCell ref="B37:C37"/>
    <mergeCell ref="D37:F37"/>
    <mergeCell ref="B30:C30"/>
    <mergeCell ref="D30:F30"/>
    <mergeCell ref="B31:C31"/>
    <mergeCell ref="D31:F31"/>
    <mergeCell ref="B33:C33"/>
    <mergeCell ref="D33:F33"/>
    <mergeCell ref="B7:F7"/>
    <mergeCell ref="B5:C5"/>
    <mergeCell ref="D5:F5"/>
    <mergeCell ref="B8:C8"/>
    <mergeCell ref="D8:F8"/>
    <mergeCell ref="B11:C11"/>
    <mergeCell ref="D11:F11"/>
    <mergeCell ref="B12:C12"/>
    <mergeCell ref="D12:F12"/>
    <mergeCell ref="B9:C9"/>
    <mergeCell ref="D9:F9"/>
    <mergeCell ref="B10:C10"/>
    <mergeCell ref="D10:F10"/>
  </mergeCells>
  <conditionalFormatting sqref="B10:B13">
    <cfRule type="expression" dxfId="59" priority="28" stopIfTrue="1">
      <formula>"OM($E$17&gt;0 och $E$16=0)"</formula>
    </cfRule>
  </conditionalFormatting>
  <conditionalFormatting sqref="B20">
    <cfRule type="expression" dxfId="58" priority="25" stopIfTrue="1">
      <formula>"OM($E$17&gt;0 och $E$16=0)"</formula>
    </cfRule>
  </conditionalFormatting>
  <conditionalFormatting sqref="B18:B19">
    <cfRule type="expression" dxfId="57" priority="26" stopIfTrue="1">
      <formula>"OM($E$17&gt;0 och $E$16=0)"</formula>
    </cfRule>
  </conditionalFormatting>
  <conditionalFormatting sqref="B8:B9">
    <cfRule type="expression" dxfId="56" priority="21" stopIfTrue="1">
      <formula>"OM($E$17&gt;0 och $E$16=0)"</formula>
    </cfRule>
  </conditionalFormatting>
  <conditionalFormatting sqref="B30">
    <cfRule type="expression" dxfId="55" priority="19" stopIfTrue="1">
      <formula>"OM($E$17&gt;0 och $E$16=0)"</formula>
    </cfRule>
  </conditionalFormatting>
  <conditionalFormatting sqref="B31">
    <cfRule type="expression" dxfId="54" priority="18" stopIfTrue="1">
      <formula>"OM($E$17&gt;0 och $E$16=0)"</formula>
    </cfRule>
  </conditionalFormatting>
  <conditionalFormatting sqref="B34">
    <cfRule type="expression" dxfId="53" priority="16" stopIfTrue="1">
      <formula>"OM($E$17&gt;0 och $E$16=0)"</formula>
    </cfRule>
  </conditionalFormatting>
  <conditionalFormatting sqref="B37">
    <cfRule type="expression" dxfId="52" priority="14" stopIfTrue="1">
      <formula>"OM($E$17&gt;0 och $E$16=0)"</formula>
    </cfRule>
  </conditionalFormatting>
  <conditionalFormatting sqref="B40">
    <cfRule type="expression" dxfId="51" priority="12" stopIfTrue="1">
      <formula>"OM($E$17&gt;0 och $E$16=0)"</formula>
    </cfRule>
  </conditionalFormatting>
  <conditionalFormatting sqref="B43">
    <cfRule type="expression" dxfId="50" priority="10" stopIfTrue="1">
      <formula>"OM($E$17&gt;0 och $E$16=0)"</formula>
    </cfRule>
  </conditionalFormatting>
  <conditionalFormatting sqref="B46">
    <cfRule type="expression" dxfId="49" priority="8" stopIfTrue="1">
      <formula>"OM($E$17&gt;0 och $E$16=0)"</formula>
    </cfRule>
  </conditionalFormatting>
  <conditionalFormatting sqref="B24">
    <cfRule type="expression" dxfId="48" priority="7" stopIfTrue="1">
      <formula>"OM($E$17&gt;0 och $E$16=0)"</formula>
    </cfRule>
  </conditionalFormatting>
  <conditionalFormatting sqref="B25">
    <cfRule type="expression" dxfId="47" priority="6" stopIfTrue="1">
      <formula>"OM($E$17&gt;0 och $E$16=0)"</formula>
    </cfRule>
  </conditionalFormatting>
  <conditionalFormatting sqref="B33">
    <cfRule type="expression" dxfId="46" priority="5" stopIfTrue="1">
      <formula>"OM($E$17&gt;0 och $E$16=0)"</formula>
    </cfRule>
  </conditionalFormatting>
  <conditionalFormatting sqref="B36">
    <cfRule type="expression" dxfId="45" priority="4" stopIfTrue="1">
      <formula>"OM($E$17&gt;0 och $E$16=0)"</formula>
    </cfRule>
  </conditionalFormatting>
  <conditionalFormatting sqref="B39">
    <cfRule type="expression" dxfId="44" priority="3" stopIfTrue="1">
      <formula>"OM($E$17&gt;0 och $E$16=0)"</formula>
    </cfRule>
  </conditionalFormatting>
  <conditionalFormatting sqref="B42">
    <cfRule type="expression" dxfId="43" priority="2" stopIfTrue="1">
      <formula>"OM($E$17&gt;0 och $E$16=0)"</formula>
    </cfRule>
  </conditionalFormatting>
  <conditionalFormatting sqref="B45">
    <cfRule type="expression" dxfId="42" priority="1" stopIfTrue="1">
      <formula>"OM($E$17&gt;0 och $E$16=0)"</formula>
    </cfRule>
  </conditionalFormatting>
  <dataValidations count="1">
    <dataValidation type="list" allowBlank="1" showInputMessage="1" showErrorMessage="1" sqref="J8:L8" xr:uid="{69D7FFA3-EF6D-4383-BFDB-7378612E73F2}">
      <formula1>"Nordea,Swedbank"</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BD119-7CB4-4B69-96FC-C3DC5B0801E2}">
  <sheetPr codeName="Sheet3">
    <tabColor rgb="FFFFCCCC"/>
  </sheetPr>
  <dimension ref="B3:E56"/>
  <sheetViews>
    <sheetView zoomScale="75" zoomScaleNormal="75" workbookViewId="0">
      <selection activeCell="B8" sqref="B8"/>
    </sheetView>
  </sheetViews>
  <sheetFormatPr defaultColWidth="9.140625" defaultRowHeight="12.75" x14ac:dyDescent="0.2"/>
  <cols>
    <col min="1" max="1" width="11.42578125" style="17" customWidth="1"/>
    <col min="2" max="2" width="59" style="17" customWidth="1"/>
    <col min="3" max="3" width="52" style="17" customWidth="1"/>
    <col min="4" max="4" width="50" style="17" customWidth="1"/>
    <col min="5" max="5" width="44.7109375" style="17" customWidth="1"/>
    <col min="6" max="16384" width="9.140625" style="17"/>
  </cols>
  <sheetData>
    <row r="3" spans="2:5" ht="15.75" x14ac:dyDescent="0.2">
      <c r="B3" s="18" t="s">
        <v>186</v>
      </c>
      <c r="C3" s="19" t="s">
        <v>185</v>
      </c>
      <c r="D3" s="19" t="s">
        <v>137</v>
      </c>
      <c r="E3" s="19" t="s">
        <v>180</v>
      </c>
    </row>
    <row r="4" spans="2:5" ht="137.25" customHeight="1" x14ac:dyDescent="0.2">
      <c r="B4" s="20" t="s">
        <v>187</v>
      </c>
      <c r="C4" s="82"/>
      <c r="D4" s="82"/>
      <c r="E4" s="82"/>
    </row>
    <row r="5" spans="2:5" ht="71.25" customHeight="1" x14ac:dyDescent="0.2">
      <c r="B5" s="20" t="s">
        <v>97</v>
      </c>
      <c r="C5" s="82"/>
      <c r="D5" s="82"/>
      <c r="E5" s="82"/>
    </row>
    <row r="6" spans="2:5" ht="102" x14ac:dyDescent="0.2">
      <c r="B6" s="20" t="s">
        <v>188</v>
      </c>
      <c r="C6" s="82"/>
      <c r="D6" s="82"/>
      <c r="E6" s="82"/>
    </row>
    <row r="7" spans="2:5" ht="34.5" customHeight="1" x14ac:dyDescent="0.2">
      <c r="B7" s="20" t="s">
        <v>177</v>
      </c>
      <c r="C7" s="82"/>
      <c r="D7" s="82"/>
      <c r="E7" s="82"/>
    </row>
    <row r="8" spans="2:5" ht="146.25" customHeight="1" x14ac:dyDescent="0.2">
      <c r="B8" s="20" t="s">
        <v>190</v>
      </c>
      <c r="C8" s="82"/>
      <c r="D8" s="82"/>
      <c r="E8" s="82"/>
    </row>
    <row r="9" spans="2:5" ht="169.5" customHeight="1" x14ac:dyDescent="0.2">
      <c r="B9" s="20" t="s">
        <v>91</v>
      </c>
      <c r="C9" s="82"/>
      <c r="D9" s="82"/>
      <c r="E9" s="82"/>
    </row>
    <row r="10" spans="2:5" ht="67.5" customHeight="1" x14ac:dyDescent="0.2">
      <c r="B10" s="20" t="s">
        <v>92</v>
      </c>
      <c r="C10" s="82"/>
      <c r="D10" s="82"/>
      <c r="E10" s="82"/>
    </row>
    <row r="11" spans="2:5" ht="92.25" customHeight="1" x14ac:dyDescent="0.2">
      <c r="B11" s="20" t="s">
        <v>93</v>
      </c>
      <c r="C11" s="82"/>
      <c r="D11" s="82"/>
      <c r="E11" s="82"/>
    </row>
    <row r="12" spans="2:5" ht="165.75" x14ac:dyDescent="0.2">
      <c r="B12" s="20" t="s">
        <v>175</v>
      </c>
      <c r="C12" s="82"/>
      <c r="D12" s="82"/>
      <c r="E12" s="82"/>
    </row>
    <row r="13" spans="2:5" ht="114.75" customHeight="1" x14ac:dyDescent="0.2">
      <c r="B13" s="20" t="s">
        <v>174</v>
      </c>
      <c r="C13" s="82"/>
      <c r="D13" s="82"/>
      <c r="E13" s="82"/>
    </row>
    <row r="14" spans="2:5" ht="114.75" customHeight="1" x14ac:dyDescent="0.2">
      <c r="B14" s="20" t="s">
        <v>184</v>
      </c>
      <c r="C14" s="82"/>
      <c r="D14" s="82"/>
      <c r="E14" s="82"/>
    </row>
    <row r="15" spans="2:5" ht="191.25" x14ac:dyDescent="0.2">
      <c r="B15" s="20" t="s">
        <v>89</v>
      </c>
      <c r="C15" s="82"/>
      <c r="D15" s="82"/>
      <c r="E15" s="82"/>
    </row>
    <row r="16" spans="2:5" ht="140.25" x14ac:dyDescent="0.2">
      <c r="B16" s="20" t="s">
        <v>90</v>
      </c>
      <c r="C16" s="82"/>
      <c r="D16" s="82"/>
      <c r="E16" s="82"/>
    </row>
    <row r="17" spans="2:5" x14ac:dyDescent="0.2">
      <c r="B17" s="21"/>
      <c r="C17" s="82"/>
      <c r="D17" s="82"/>
      <c r="E17" s="82"/>
    </row>
    <row r="18" spans="2:5" x14ac:dyDescent="0.2">
      <c r="B18" s="21"/>
      <c r="C18" s="82"/>
      <c r="D18" s="82"/>
      <c r="E18" s="82"/>
    </row>
    <row r="19" spans="2:5" x14ac:dyDescent="0.2">
      <c r="B19" s="21"/>
      <c r="C19" s="82"/>
      <c r="D19" s="82"/>
      <c r="E19" s="82"/>
    </row>
    <row r="20" spans="2:5" x14ac:dyDescent="0.2">
      <c r="B20" s="21"/>
      <c r="C20" s="82"/>
      <c r="D20" s="82"/>
      <c r="E20" s="82"/>
    </row>
    <row r="21" spans="2:5" x14ac:dyDescent="0.2">
      <c r="B21" s="20"/>
      <c r="C21" s="82"/>
      <c r="D21" s="82"/>
      <c r="E21" s="82"/>
    </row>
    <row r="22" spans="2:5" x14ac:dyDescent="0.2">
      <c r="B22" s="21"/>
      <c r="C22" s="82"/>
      <c r="D22" s="82"/>
      <c r="E22" s="82"/>
    </row>
    <row r="23" spans="2:5" x14ac:dyDescent="0.2">
      <c r="B23" s="21"/>
      <c r="C23" s="82"/>
      <c r="D23" s="82"/>
      <c r="E23" s="82"/>
    </row>
    <row r="24" spans="2:5" x14ac:dyDescent="0.2">
      <c r="B24" s="21"/>
      <c r="C24" s="82"/>
      <c r="D24" s="82"/>
      <c r="E24" s="82"/>
    </row>
    <row r="25" spans="2:5" x14ac:dyDescent="0.2">
      <c r="B25" s="21"/>
      <c r="C25" s="82"/>
      <c r="D25" s="82"/>
      <c r="E25" s="82"/>
    </row>
    <row r="26" spans="2:5" x14ac:dyDescent="0.2">
      <c r="B26" s="21"/>
      <c r="C26" s="82"/>
      <c r="D26" s="82"/>
      <c r="E26" s="82"/>
    </row>
    <row r="27" spans="2:5" x14ac:dyDescent="0.2">
      <c r="B27" s="21"/>
      <c r="C27" s="82"/>
      <c r="D27" s="82"/>
      <c r="E27" s="82"/>
    </row>
    <row r="28" spans="2:5" x14ac:dyDescent="0.2">
      <c r="B28" s="21"/>
      <c r="C28" s="82"/>
      <c r="D28" s="82"/>
      <c r="E28" s="82"/>
    </row>
    <row r="29" spans="2:5" x14ac:dyDescent="0.2">
      <c r="B29" s="20"/>
      <c r="C29" s="82"/>
      <c r="D29" s="82"/>
      <c r="E29" s="82"/>
    </row>
    <row r="30" spans="2:5" x14ac:dyDescent="0.2">
      <c r="B30" s="21"/>
      <c r="C30" s="82"/>
      <c r="D30" s="82"/>
      <c r="E30" s="82"/>
    </row>
    <row r="31" spans="2:5" x14ac:dyDescent="0.2">
      <c r="B31" s="21"/>
      <c r="C31" s="82"/>
      <c r="D31" s="82"/>
      <c r="E31" s="82"/>
    </row>
    <row r="32" spans="2:5" x14ac:dyDescent="0.2">
      <c r="B32" s="21"/>
      <c r="C32" s="82"/>
      <c r="D32" s="82"/>
      <c r="E32" s="82"/>
    </row>
    <row r="33" spans="2:5" x14ac:dyDescent="0.2">
      <c r="B33" s="21"/>
      <c r="C33" s="82"/>
      <c r="D33" s="82"/>
      <c r="E33" s="82"/>
    </row>
    <row r="34" spans="2:5" x14ac:dyDescent="0.2">
      <c r="B34" s="21"/>
      <c r="C34" s="82"/>
      <c r="D34" s="82"/>
      <c r="E34" s="82"/>
    </row>
    <row r="35" spans="2:5" x14ac:dyDescent="0.2">
      <c r="B35" s="21"/>
      <c r="C35" s="82"/>
      <c r="D35" s="82"/>
      <c r="E35" s="82"/>
    </row>
    <row r="36" spans="2:5" x14ac:dyDescent="0.2">
      <c r="B36" s="21"/>
      <c r="C36" s="82"/>
      <c r="D36" s="82"/>
      <c r="E36" s="82"/>
    </row>
    <row r="37" spans="2:5" x14ac:dyDescent="0.2">
      <c r="B37" s="20"/>
      <c r="C37" s="82"/>
      <c r="D37" s="82"/>
      <c r="E37" s="82"/>
    </row>
    <row r="38" spans="2:5" x14ac:dyDescent="0.2">
      <c r="B38" s="21"/>
      <c r="C38" s="82"/>
      <c r="D38" s="82"/>
      <c r="E38" s="82"/>
    </row>
    <row r="39" spans="2:5" x14ac:dyDescent="0.2">
      <c r="B39" s="21"/>
      <c r="C39" s="82"/>
      <c r="D39" s="82"/>
      <c r="E39" s="82"/>
    </row>
    <row r="40" spans="2:5" x14ac:dyDescent="0.2">
      <c r="B40" s="21"/>
      <c r="C40" s="82"/>
      <c r="D40" s="82"/>
      <c r="E40" s="82"/>
    </row>
    <row r="41" spans="2:5" x14ac:dyDescent="0.2">
      <c r="B41" s="21"/>
      <c r="C41" s="82"/>
      <c r="D41" s="82"/>
      <c r="E41" s="82"/>
    </row>
    <row r="42" spans="2:5" x14ac:dyDescent="0.2">
      <c r="B42" s="21"/>
      <c r="C42" s="82"/>
      <c r="D42" s="82"/>
      <c r="E42" s="82"/>
    </row>
    <row r="43" spans="2:5" x14ac:dyDescent="0.2">
      <c r="B43" s="21"/>
      <c r="C43" s="82"/>
      <c r="D43" s="82"/>
      <c r="E43" s="82"/>
    </row>
    <row r="44" spans="2:5" x14ac:dyDescent="0.2">
      <c r="B44" s="21"/>
      <c r="C44" s="82"/>
      <c r="D44" s="82"/>
      <c r="E44" s="82"/>
    </row>
    <row r="45" spans="2:5" x14ac:dyDescent="0.2">
      <c r="B45" s="20"/>
      <c r="C45" s="82"/>
      <c r="D45" s="82"/>
      <c r="E45" s="82"/>
    </row>
    <row r="46" spans="2:5" x14ac:dyDescent="0.2">
      <c r="B46" s="21"/>
      <c r="C46" s="82"/>
      <c r="D46" s="82"/>
      <c r="E46" s="82"/>
    </row>
    <row r="47" spans="2:5" x14ac:dyDescent="0.2">
      <c r="B47" s="21"/>
      <c r="C47" s="82"/>
      <c r="D47" s="82"/>
      <c r="E47" s="82"/>
    </row>
    <row r="48" spans="2:5" x14ac:dyDescent="0.2">
      <c r="B48" s="21"/>
      <c r="C48" s="82"/>
      <c r="D48" s="82"/>
      <c r="E48" s="82"/>
    </row>
    <row r="49" spans="2:5" x14ac:dyDescent="0.2">
      <c r="B49" s="21"/>
      <c r="C49" s="82"/>
      <c r="D49" s="82"/>
      <c r="E49" s="82"/>
    </row>
    <row r="50" spans="2:5" x14ac:dyDescent="0.2">
      <c r="B50" s="21"/>
      <c r="C50" s="82"/>
      <c r="D50" s="82"/>
      <c r="E50" s="82"/>
    </row>
    <row r="51" spans="2:5" x14ac:dyDescent="0.2">
      <c r="B51" s="21"/>
      <c r="C51" s="82"/>
      <c r="D51" s="82"/>
      <c r="E51" s="82"/>
    </row>
    <row r="52" spans="2:5" x14ac:dyDescent="0.2">
      <c r="B52" s="21"/>
      <c r="C52" s="82"/>
      <c r="D52" s="82"/>
      <c r="E52" s="82"/>
    </row>
    <row r="53" spans="2:5" x14ac:dyDescent="0.2">
      <c r="B53" s="20"/>
      <c r="C53" s="82"/>
      <c r="D53" s="82"/>
      <c r="E53" s="82"/>
    </row>
    <row r="54" spans="2:5" x14ac:dyDescent="0.2">
      <c r="B54" s="21"/>
      <c r="C54" s="82"/>
      <c r="D54" s="82"/>
      <c r="E54" s="82"/>
    </row>
    <row r="55" spans="2:5" x14ac:dyDescent="0.2">
      <c r="B55" s="21"/>
      <c r="C55" s="82"/>
      <c r="D55" s="82"/>
      <c r="E55" s="82"/>
    </row>
    <row r="56" spans="2:5" x14ac:dyDescent="0.2">
      <c r="B56" s="21"/>
      <c r="C56" s="82"/>
      <c r="D56" s="82"/>
      <c r="E56" s="82"/>
    </row>
  </sheetData>
  <conditionalFormatting sqref="B4:B7 B15:B56 B9:B13">
    <cfRule type="expression" dxfId="41" priority="5" stopIfTrue="1">
      <formula>"OM($E$17&gt;0 och $E$16=0)"</formula>
    </cfRule>
  </conditionalFormatting>
  <conditionalFormatting sqref="B14">
    <cfRule type="expression" dxfId="40" priority="4" stopIfTrue="1">
      <formula>"OM($E$17&gt;0 och $E$16=0)"</formula>
    </cfRule>
  </conditionalFormatting>
  <conditionalFormatting sqref="B8">
    <cfRule type="expression" dxfId="39" priority="1" stopIfTrue="1">
      <formula>"OM($E$17&gt;0 och $E$16=0)"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DD057-B2DF-4A1C-B989-B8BE1A56E433}">
  <sheetPr codeName="Sheet4">
    <tabColor theme="8" tint="0.79998168889431442"/>
  </sheetPr>
  <dimension ref="A2:AA64"/>
  <sheetViews>
    <sheetView zoomScale="75" zoomScaleNormal="75" workbookViewId="0">
      <selection activeCell="C42" sqref="C42:F42"/>
    </sheetView>
  </sheetViews>
  <sheetFormatPr defaultColWidth="8.85546875" defaultRowHeight="12.75" outlineLevelRow="1" x14ac:dyDescent="0.2"/>
  <cols>
    <col min="1" max="1" width="3.7109375" style="17" customWidth="1"/>
    <col min="2" max="2" width="39.7109375" style="17" customWidth="1"/>
    <col min="3" max="5" width="8.85546875" style="17"/>
    <col min="6" max="6" width="24.28515625" style="17" customWidth="1"/>
    <col min="7" max="7" width="24.85546875" style="17" customWidth="1"/>
    <col min="8" max="8" width="25.140625" style="17" customWidth="1"/>
    <col min="9" max="9" width="8.85546875" style="17"/>
    <col min="10" max="10" width="15.42578125" style="17" customWidth="1"/>
    <col min="11" max="11" width="8.85546875" style="17" customWidth="1"/>
    <col min="12" max="12" width="11.140625" style="17" customWidth="1"/>
    <col min="13" max="13" width="12.7109375" style="17" customWidth="1"/>
    <col min="14" max="14" width="11" style="17" customWidth="1"/>
    <col min="15" max="15" width="12.140625" style="17" customWidth="1"/>
    <col min="16" max="17" width="8.85546875" style="17"/>
    <col min="18" max="18" width="8.85546875" style="17" customWidth="1"/>
    <col min="19" max="19" width="19.28515625" style="17" customWidth="1"/>
    <col min="20" max="20" width="8.85546875" style="17" customWidth="1"/>
    <col min="21" max="21" width="10.28515625" style="17" customWidth="1"/>
    <col min="22" max="23" width="8.85546875" style="17" customWidth="1"/>
    <col min="24" max="24" width="1.28515625" style="17" customWidth="1"/>
    <col min="25" max="25" width="17.140625" style="17" hidden="1" customWidth="1"/>
    <col min="26" max="26" width="1.7109375" style="17" customWidth="1" collapsed="1"/>
    <col min="27" max="27" width="17.140625" style="17" customWidth="1"/>
    <col min="28" max="31" width="8.85546875" style="17"/>
    <col min="32" max="32" width="10" style="17" customWidth="1"/>
    <col min="33" max="16384" width="8.85546875" style="17"/>
  </cols>
  <sheetData>
    <row r="2" spans="2:7" ht="12.75" customHeight="1" x14ac:dyDescent="0.2">
      <c r="B2" s="176" t="s">
        <v>88</v>
      </c>
      <c r="C2" s="176"/>
      <c r="D2" s="176"/>
      <c r="E2" s="176"/>
      <c r="F2" s="176"/>
      <c r="G2" s="176"/>
    </row>
    <row r="3" spans="2:7" ht="12.75" customHeight="1" x14ac:dyDescent="0.2">
      <c r="B3" s="176"/>
      <c r="C3" s="176"/>
      <c r="D3" s="176"/>
      <c r="E3" s="176"/>
      <c r="F3" s="176"/>
      <c r="G3" s="176"/>
    </row>
    <row r="4" spans="2:7" ht="12.75" customHeight="1" x14ac:dyDescent="0.2">
      <c r="B4" s="176"/>
      <c r="C4" s="176"/>
      <c r="D4" s="176"/>
      <c r="E4" s="176"/>
      <c r="F4" s="176"/>
      <c r="G4" s="176"/>
    </row>
    <row r="5" spans="2:7" ht="12.75" customHeight="1" x14ac:dyDescent="0.2">
      <c r="B5" s="176"/>
      <c r="C5" s="176"/>
      <c r="D5" s="176"/>
      <c r="E5" s="176"/>
      <c r="F5" s="176"/>
      <c r="G5" s="176"/>
    </row>
    <row r="6" spans="2:7" ht="12.75" customHeight="1" x14ac:dyDescent="0.2">
      <c r="B6" s="177" t="s">
        <v>95</v>
      </c>
      <c r="C6" s="177"/>
      <c r="D6" s="177"/>
      <c r="E6" s="177"/>
      <c r="F6" s="177"/>
      <c r="G6" s="177"/>
    </row>
    <row r="7" spans="2:7" x14ac:dyDescent="0.2">
      <c r="B7" s="177"/>
      <c r="C7" s="177"/>
      <c r="D7" s="177"/>
      <c r="E7" s="177"/>
      <c r="F7" s="177"/>
      <c r="G7" s="177"/>
    </row>
    <row r="8" spans="2:7" x14ac:dyDescent="0.2">
      <c r="B8" s="177"/>
      <c r="C8" s="177"/>
      <c r="D8" s="177"/>
      <c r="E8" s="177"/>
      <c r="F8" s="177"/>
      <c r="G8" s="177"/>
    </row>
    <row r="9" spans="2:7" x14ac:dyDescent="0.2">
      <c r="B9" s="177"/>
      <c r="C9" s="177"/>
      <c r="D9" s="177"/>
      <c r="E9" s="177"/>
      <c r="F9" s="177"/>
      <c r="G9" s="177"/>
    </row>
    <row r="10" spans="2:7" x14ac:dyDescent="0.2">
      <c r="B10" s="177"/>
      <c r="C10" s="177"/>
      <c r="D10" s="177"/>
      <c r="E10" s="177"/>
      <c r="F10" s="177"/>
      <c r="G10" s="177"/>
    </row>
    <row r="11" spans="2:7" x14ac:dyDescent="0.2">
      <c r="B11" s="177"/>
      <c r="C11" s="177"/>
      <c r="D11" s="177"/>
      <c r="E11" s="177"/>
      <c r="F11" s="177"/>
      <c r="G11" s="177"/>
    </row>
    <row r="12" spans="2:7" x14ac:dyDescent="0.2">
      <c r="B12" s="177"/>
      <c r="C12" s="177"/>
      <c r="D12" s="177"/>
      <c r="E12" s="177"/>
      <c r="F12" s="177"/>
      <c r="G12" s="177"/>
    </row>
    <row r="13" spans="2:7" x14ac:dyDescent="0.2">
      <c r="B13" s="177"/>
      <c r="C13" s="177"/>
      <c r="D13" s="177"/>
      <c r="E13" s="177"/>
      <c r="F13" s="177"/>
      <c r="G13" s="177"/>
    </row>
    <row r="14" spans="2:7" x14ac:dyDescent="0.2">
      <c r="B14" s="177"/>
      <c r="C14" s="177"/>
      <c r="D14" s="177"/>
      <c r="E14" s="177"/>
      <c r="F14" s="177"/>
      <c r="G14" s="177"/>
    </row>
    <row r="15" spans="2:7" x14ac:dyDescent="0.2">
      <c r="B15" s="177"/>
      <c r="C15" s="177"/>
      <c r="D15" s="177"/>
      <c r="E15" s="177"/>
      <c r="F15" s="177"/>
      <c r="G15" s="177"/>
    </row>
    <row r="16" spans="2:7" x14ac:dyDescent="0.2">
      <c r="B16" s="177"/>
      <c r="C16" s="177"/>
      <c r="D16" s="177"/>
      <c r="E16" s="177"/>
      <c r="F16" s="177"/>
      <c r="G16" s="177"/>
    </row>
    <row r="17" spans="1:27" x14ac:dyDescent="0.2">
      <c r="B17" s="177"/>
      <c r="C17" s="177"/>
      <c r="D17" s="177"/>
      <c r="E17" s="177"/>
      <c r="F17" s="177"/>
      <c r="G17" s="177"/>
    </row>
    <row r="18" spans="1:27" x14ac:dyDescent="0.2">
      <c r="B18" s="177"/>
      <c r="C18" s="177"/>
      <c r="D18" s="177"/>
      <c r="E18" s="177"/>
      <c r="F18" s="177"/>
      <c r="G18" s="177"/>
    </row>
    <row r="19" spans="1:27" x14ac:dyDescent="0.2">
      <c r="B19" s="177"/>
      <c r="C19" s="177"/>
      <c r="D19" s="177"/>
      <c r="E19" s="177"/>
      <c r="F19" s="177"/>
      <c r="G19" s="177"/>
    </row>
    <row r="20" spans="1:27" x14ac:dyDescent="0.2">
      <c r="B20" s="177"/>
      <c r="C20" s="177"/>
      <c r="D20" s="177"/>
      <c r="E20" s="177"/>
      <c r="F20" s="177"/>
      <c r="G20" s="177"/>
    </row>
    <row r="23" spans="1:27" ht="27.75" customHeight="1" x14ac:dyDescent="0.35">
      <c r="B23" s="31" t="s">
        <v>31</v>
      </c>
      <c r="I23" s="165"/>
      <c r="J23" s="165"/>
      <c r="K23" s="32"/>
      <c r="V23" s="166" t="s">
        <v>135</v>
      </c>
      <c r="W23" s="167"/>
      <c r="AA23" s="33">
        <f>IFERROR(SUM(AA26:AA64),"")</f>
        <v>0</v>
      </c>
    </row>
    <row r="25" spans="1:27" ht="18.75" x14ac:dyDescent="0.3">
      <c r="A25" s="34"/>
      <c r="B25" s="85">
        <v>1</v>
      </c>
      <c r="C25" s="170">
        <v>2</v>
      </c>
      <c r="D25" s="170"/>
      <c r="E25" s="170"/>
      <c r="F25" s="170"/>
      <c r="G25" s="85">
        <v>3</v>
      </c>
      <c r="H25" s="85">
        <v>4</v>
      </c>
      <c r="I25" s="170">
        <v>5</v>
      </c>
      <c r="J25" s="170"/>
      <c r="K25" s="170">
        <v>6</v>
      </c>
      <c r="L25" s="170"/>
      <c r="M25" s="85">
        <v>7</v>
      </c>
      <c r="N25" s="170">
        <v>8</v>
      </c>
      <c r="O25" s="170"/>
      <c r="P25" s="170">
        <v>9</v>
      </c>
      <c r="Q25" s="170"/>
      <c r="R25" s="170"/>
      <c r="S25" s="85">
        <v>10</v>
      </c>
      <c r="T25" s="170">
        <v>11</v>
      </c>
      <c r="U25" s="170"/>
      <c r="V25" s="170">
        <v>12</v>
      </c>
      <c r="W25" s="170"/>
      <c r="X25" s="85"/>
      <c r="Y25" s="85"/>
      <c r="Z25" s="85"/>
      <c r="AA25" s="85">
        <v>13</v>
      </c>
    </row>
    <row r="26" spans="1:27" ht="63.75" customHeight="1" x14ac:dyDescent="0.2">
      <c r="A26" s="34"/>
      <c r="B26" s="35" t="s">
        <v>156</v>
      </c>
      <c r="C26" s="168" t="s">
        <v>147</v>
      </c>
      <c r="D26" s="168"/>
      <c r="E26" s="168"/>
      <c r="F26" s="168"/>
      <c r="G26" s="41" t="s">
        <v>149</v>
      </c>
      <c r="H26" s="42" t="s">
        <v>158</v>
      </c>
      <c r="I26" s="169" t="s">
        <v>148</v>
      </c>
      <c r="J26" s="169"/>
      <c r="K26" s="169" t="s">
        <v>133</v>
      </c>
      <c r="L26" s="169"/>
      <c r="M26" s="42" t="s">
        <v>159</v>
      </c>
      <c r="N26" s="169" t="s">
        <v>18</v>
      </c>
      <c r="O26" s="169"/>
      <c r="P26" s="169" t="s">
        <v>19</v>
      </c>
      <c r="Q26" s="169"/>
      <c r="R26" s="169"/>
      <c r="S26" s="42" t="s">
        <v>189</v>
      </c>
      <c r="T26" s="169" t="s">
        <v>29</v>
      </c>
      <c r="U26" s="169"/>
      <c r="V26" s="169" t="s">
        <v>20</v>
      </c>
      <c r="W26" s="169"/>
      <c r="AA26" s="43" t="s">
        <v>136</v>
      </c>
    </row>
    <row r="27" spans="1:27" x14ac:dyDescent="0.2">
      <c r="A27" s="34"/>
      <c r="B27" s="84"/>
      <c r="C27" s="171"/>
      <c r="D27" s="171"/>
      <c r="E27" s="171"/>
      <c r="F27" s="171"/>
      <c r="G27" s="84"/>
      <c r="H27" s="84"/>
      <c r="I27" s="171"/>
      <c r="J27" s="171"/>
      <c r="K27" s="172"/>
      <c r="L27" s="172"/>
      <c r="M27" s="86"/>
      <c r="N27" s="173"/>
      <c r="O27" s="173"/>
      <c r="P27" s="173"/>
      <c r="Q27" s="173"/>
      <c r="R27" s="173"/>
      <c r="S27" s="84"/>
      <c r="T27" s="174"/>
      <c r="U27" s="174"/>
      <c r="V27" s="171"/>
      <c r="W27" s="171"/>
      <c r="Y27" s="36" t="str">
        <f t="shared" ref="Y27:Y63" si="0">IF(OR(H27="Utvärderingskriterium",M27="Ja"="Delvis",S27&lt;&gt;"Uppfylls Ej"),IF(S27="Kravet Uppfylls",ABS(K27),IF(ABS(T27)&gt;0,ABS(T27),"")),"")</f>
        <v/>
      </c>
      <c r="Z27" s="37"/>
      <c r="AA27" s="87" t="str">
        <f t="shared" ref="AA27:AA63" si="1">IF(IF(Y27="","",MAX(Y27,0))=0,"",IF(Y27="","",MAX(Y27,0)))</f>
        <v/>
      </c>
    </row>
    <row r="28" spans="1:27" x14ac:dyDescent="0.2">
      <c r="A28" s="34"/>
      <c r="B28" s="84"/>
      <c r="C28" s="171"/>
      <c r="D28" s="171"/>
      <c r="E28" s="171"/>
      <c r="F28" s="171"/>
      <c r="G28" s="84"/>
      <c r="H28" s="84"/>
      <c r="I28" s="171"/>
      <c r="J28" s="171"/>
      <c r="K28" s="172"/>
      <c r="L28" s="172"/>
      <c r="M28" s="86"/>
      <c r="N28" s="173"/>
      <c r="O28" s="173"/>
      <c r="P28" s="173"/>
      <c r="Q28" s="173"/>
      <c r="R28" s="173"/>
      <c r="S28" s="84"/>
      <c r="T28" s="174"/>
      <c r="U28" s="174"/>
      <c r="V28" s="171"/>
      <c r="W28" s="171"/>
      <c r="Y28" s="36" t="str">
        <f t="shared" si="0"/>
        <v/>
      </c>
      <c r="Z28" s="37"/>
      <c r="AA28" s="87" t="str">
        <f t="shared" si="1"/>
        <v/>
      </c>
    </row>
    <row r="29" spans="1:27" x14ac:dyDescent="0.2">
      <c r="A29" s="34"/>
      <c r="B29" s="84"/>
      <c r="C29" s="171"/>
      <c r="D29" s="171"/>
      <c r="E29" s="171"/>
      <c r="F29" s="171"/>
      <c r="G29" s="84"/>
      <c r="H29" s="84"/>
      <c r="I29" s="171"/>
      <c r="J29" s="171"/>
      <c r="K29" s="172"/>
      <c r="L29" s="172"/>
      <c r="M29" s="86"/>
      <c r="N29" s="173"/>
      <c r="O29" s="173"/>
      <c r="P29" s="173"/>
      <c r="Q29" s="173"/>
      <c r="R29" s="173"/>
      <c r="S29" s="84"/>
      <c r="T29" s="174"/>
      <c r="U29" s="174"/>
      <c r="V29" s="175"/>
      <c r="W29" s="175"/>
      <c r="Y29" s="36" t="str">
        <f t="shared" si="0"/>
        <v/>
      </c>
      <c r="Z29" s="37"/>
      <c r="AA29" s="87" t="str">
        <f t="shared" si="1"/>
        <v/>
      </c>
    </row>
    <row r="30" spans="1:27" x14ac:dyDescent="0.2">
      <c r="A30" s="34"/>
      <c r="B30" s="84"/>
      <c r="C30" s="171"/>
      <c r="D30" s="171"/>
      <c r="E30" s="171"/>
      <c r="F30" s="171"/>
      <c r="G30" s="84"/>
      <c r="H30" s="84"/>
      <c r="I30" s="171"/>
      <c r="J30" s="171"/>
      <c r="K30" s="172"/>
      <c r="L30" s="172"/>
      <c r="M30" s="86"/>
      <c r="N30" s="173"/>
      <c r="O30" s="173"/>
      <c r="P30" s="173"/>
      <c r="Q30" s="173"/>
      <c r="R30" s="173"/>
      <c r="S30" s="84"/>
      <c r="T30" s="174"/>
      <c r="U30" s="174"/>
      <c r="V30" s="175"/>
      <c r="W30" s="175"/>
      <c r="Y30" s="36" t="str">
        <f t="shared" si="0"/>
        <v/>
      </c>
      <c r="Z30" s="37"/>
      <c r="AA30" s="87" t="str">
        <f t="shared" si="1"/>
        <v/>
      </c>
    </row>
    <row r="31" spans="1:27" x14ac:dyDescent="0.2">
      <c r="A31" s="34"/>
      <c r="B31" s="84"/>
      <c r="C31" s="171"/>
      <c r="D31" s="171"/>
      <c r="E31" s="171"/>
      <c r="F31" s="171"/>
      <c r="G31" s="84"/>
      <c r="H31" s="84"/>
      <c r="I31" s="171"/>
      <c r="J31" s="171"/>
      <c r="K31" s="172"/>
      <c r="L31" s="172"/>
      <c r="M31" s="86"/>
      <c r="N31" s="173"/>
      <c r="O31" s="173"/>
      <c r="P31" s="173"/>
      <c r="Q31" s="173"/>
      <c r="R31" s="173"/>
      <c r="S31" s="84"/>
      <c r="T31" s="174"/>
      <c r="U31" s="174"/>
      <c r="V31" s="175"/>
      <c r="W31" s="175"/>
      <c r="Y31" s="36" t="str">
        <f t="shared" si="0"/>
        <v/>
      </c>
      <c r="Z31" s="37"/>
      <c r="AA31" s="87" t="str">
        <f t="shared" si="1"/>
        <v/>
      </c>
    </row>
    <row r="32" spans="1:27" x14ac:dyDescent="0.2">
      <c r="A32" s="34"/>
      <c r="B32" s="84"/>
      <c r="C32" s="171"/>
      <c r="D32" s="171"/>
      <c r="E32" s="171"/>
      <c r="F32" s="171"/>
      <c r="G32" s="84"/>
      <c r="H32" s="84"/>
      <c r="I32" s="171"/>
      <c r="J32" s="171"/>
      <c r="K32" s="172"/>
      <c r="L32" s="172"/>
      <c r="M32" s="86"/>
      <c r="N32" s="173"/>
      <c r="O32" s="173"/>
      <c r="P32" s="173"/>
      <c r="Q32" s="173"/>
      <c r="R32" s="173"/>
      <c r="S32" s="84"/>
      <c r="T32" s="174"/>
      <c r="U32" s="174"/>
      <c r="V32" s="175"/>
      <c r="W32" s="175"/>
      <c r="Y32" s="36" t="str">
        <f t="shared" si="0"/>
        <v/>
      </c>
      <c r="Z32" s="37"/>
      <c r="AA32" s="87" t="str">
        <f t="shared" si="1"/>
        <v/>
      </c>
    </row>
    <row r="33" spans="1:27" x14ac:dyDescent="0.2">
      <c r="A33" s="34"/>
      <c r="B33" s="84"/>
      <c r="C33" s="171"/>
      <c r="D33" s="171"/>
      <c r="E33" s="171"/>
      <c r="F33" s="171"/>
      <c r="G33" s="84"/>
      <c r="H33" s="84"/>
      <c r="I33" s="171"/>
      <c r="J33" s="171"/>
      <c r="K33" s="172"/>
      <c r="L33" s="172"/>
      <c r="M33" s="86"/>
      <c r="N33" s="173"/>
      <c r="O33" s="173"/>
      <c r="P33" s="173"/>
      <c r="Q33" s="173"/>
      <c r="R33" s="173"/>
      <c r="S33" s="84"/>
      <c r="T33" s="174"/>
      <c r="U33" s="174"/>
      <c r="V33" s="175"/>
      <c r="W33" s="175"/>
      <c r="Y33" s="36" t="str">
        <f t="shared" si="0"/>
        <v/>
      </c>
      <c r="Z33" s="37"/>
      <c r="AA33" s="87" t="str">
        <f t="shared" si="1"/>
        <v/>
      </c>
    </row>
    <row r="34" spans="1:27" x14ac:dyDescent="0.2">
      <c r="A34" s="34"/>
      <c r="B34" s="84"/>
      <c r="C34" s="171"/>
      <c r="D34" s="171"/>
      <c r="E34" s="171"/>
      <c r="F34" s="171"/>
      <c r="G34" s="84"/>
      <c r="H34" s="84"/>
      <c r="I34" s="171"/>
      <c r="J34" s="171"/>
      <c r="K34" s="172"/>
      <c r="L34" s="172"/>
      <c r="M34" s="86"/>
      <c r="N34" s="173"/>
      <c r="O34" s="173"/>
      <c r="P34" s="173"/>
      <c r="Q34" s="173"/>
      <c r="R34" s="173"/>
      <c r="S34" s="84"/>
      <c r="T34" s="174"/>
      <c r="U34" s="174"/>
      <c r="V34" s="175"/>
      <c r="W34" s="175"/>
      <c r="Y34" s="36" t="str">
        <f t="shared" si="0"/>
        <v/>
      </c>
      <c r="Z34" s="37"/>
      <c r="AA34" s="87" t="str">
        <f t="shared" si="1"/>
        <v/>
      </c>
    </row>
    <row r="35" spans="1:27" x14ac:dyDescent="0.2">
      <c r="A35" s="34"/>
      <c r="B35" s="84"/>
      <c r="C35" s="171"/>
      <c r="D35" s="171"/>
      <c r="E35" s="171"/>
      <c r="F35" s="171"/>
      <c r="G35" s="84"/>
      <c r="H35" s="84"/>
      <c r="I35" s="171"/>
      <c r="J35" s="171"/>
      <c r="K35" s="172"/>
      <c r="L35" s="172"/>
      <c r="M35" s="86"/>
      <c r="N35" s="173"/>
      <c r="O35" s="173"/>
      <c r="P35" s="173"/>
      <c r="Q35" s="173"/>
      <c r="R35" s="173"/>
      <c r="S35" s="84"/>
      <c r="T35" s="174"/>
      <c r="U35" s="174"/>
      <c r="V35" s="175"/>
      <c r="W35" s="175"/>
      <c r="Y35" s="36" t="str">
        <f t="shared" si="0"/>
        <v/>
      </c>
      <c r="Z35" s="37"/>
      <c r="AA35" s="87" t="str">
        <f t="shared" si="1"/>
        <v/>
      </c>
    </row>
    <row r="36" spans="1:27" x14ac:dyDescent="0.2">
      <c r="A36" s="34"/>
      <c r="B36" s="84"/>
      <c r="C36" s="171"/>
      <c r="D36" s="171"/>
      <c r="E36" s="171"/>
      <c r="F36" s="171"/>
      <c r="G36" s="84"/>
      <c r="H36" s="84"/>
      <c r="I36" s="171"/>
      <c r="J36" s="171"/>
      <c r="K36" s="172"/>
      <c r="L36" s="172"/>
      <c r="M36" s="86"/>
      <c r="N36" s="173"/>
      <c r="O36" s="173"/>
      <c r="P36" s="173"/>
      <c r="Q36" s="173"/>
      <c r="R36" s="173"/>
      <c r="S36" s="84"/>
      <c r="T36" s="174"/>
      <c r="U36" s="174"/>
      <c r="V36" s="175"/>
      <c r="W36" s="175"/>
      <c r="Y36" s="36" t="str">
        <f t="shared" si="0"/>
        <v/>
      </c>
      <c r="Z36" s="37"/>
      <c r="AA36" s="87" t="str">
        <f t="shared" si="1"/>
        <v/>
      </c>
    </row>
    <row r="37" spans="1:27" x14ac:dyDescent="0.2">
      <c r="A37" s="34"/>
      <c r="B37" s="84"/>
      <c r="C37" s="171"/>
      <c r="D37" s="171"/>
      <c r="E37" s="171"/>
      <c r="F37" s="171"/>
      <c r="G37" s="84"/>
      <c r="H37" s="84"/>
      <c r="I37" s="171"/>
      <c r="J37" s="171"/>
      <c r="K37" s="172"/>
      <c r="L37" s="172"/>
      <c r="M37" s="86"/>
      <c r="N37" s="173"/>
      <c r="O37" s="173"/>
      <c r="P37" s="173"/>
      <c r="Q37" s="173"/>
      <c r="R37" s="173"/>
      <c r="S37" s="84"/>
      <c r="T37" s="174"/>
      <c r="U37" s="174"/>
      <c r="V37" s="175"/>
      <c r="W37" s="175"/>
      <c r="Y37" s="36" t="str">
        <f t="shared" si="0"/>
        <v/>
      </c>
      <c r="Z37" s="37"/>
      <c r="AA37" s="87" t="str">
        <f t="shared" si="1"/>
        <v/>
      </c>
    </row>
    <row r="38" spans="1:27" collapsed="1" x14ac:dyDescent="0.2">
      <c r="A38" s="34"/>
      <c r="B38" s="84"/>
      <c r="C38" s="171"/>
      <c r="D38" s="171"/>
      <c r="E38" s="171"/>
      <c r="F38" s="171"/>
      <c r="G38" s="84"/>
      <c r="H38" s="84"/>
      <c r="I38" s="171"/>
      <c r="J38" s="171"/>
      <c r="K38" s="172"/>
      <c r="L38" s="172"/>
      <c r="M38" s="86"/>
      <c r="N38" s="173"/>
      <c r="O38" s="173"/>
      <c r="P38" s="173"/>
      <c r="Q38" s="173"/>
      <c r="R38" s="173"/>
      <c r="S38" s="84"/>
      <c r="T38" s="174"/>
      <c r="U38" s="174"/>
      <c r="V38" s="175"/>
      <c r="W38" s="175"/>
      <c r="Y38" s="36" t="str">
        <f t="shared" si="0"/>
        <v/>
      </c>
      <c r="Z38" s="37"/>
      <c r="AA38" s="87" t="str">
        <f t="shared" si="1"/>
        <v/>
      </c>
    </row>
    <row r="39" spans="1:27" x14ac:dyDescent="0.2">
      <c r="A39" s="34"/>
      <c r="B39" s="84"/>
      <c r="C39" s="171"/>
      <c r="D39" s="171"/>
      <c r="E39" s="171"/>
      <c r="F39" s="171"/>
      <c r="G39" s="84"/>
      <c r="H39" s="84"/>
      <c r="I39" s="171"/>
      <c r="J39" s="171"/>
      <c r="K39" s="172"/>
      <c r="L39" s="172"/>
      <c r="M39" s="86"/>
      <c r="N39" s="173"/>
      <c r="O39" s="173"/>
      <c r="P39" s="173"/>
      <c r="Q39" s="173"/>
      <c r="R39" s="173"/>
      <c r="S39" s="84"/>
      <c r="T39" s="174"/>
      <c r="U39" s="174"/>
      <c r="V39" s="175"/>
      <c r="W39" s="175"/>
      <c r="Y39" s="36" t="str">
        <f t="shared" si="0"/>
        <v/>
      </c>
      <c r="Z39" s="37"/>
      <c r="AA39" s="87" t="str">
        <f t="shared" si="1"/>
        <v/>
      </c>
    </row>
    <row r="40" spans="1:27" x14ac:dyDescent="0.2">
      <c r="A40" s="34"/>
      <c r="B40" s="84"/>
      <c r="C40" s="171"/>
      <c r="D40" s="171"/>
      <c r="E40" s="171"/>
      <c r="F40" s="171"/>
      <c r="G40" s="84"/>
      <c r="H40" s="84"/>
      <c r="I40" s="171"/>
      <c r="J40" s="171"/>
      <c r="K40" s="172"/>
      <c r="L40" s="172"/>
      <c r="M40" s="86"/>
      <c r="N40" s="173"/>
      <c r="O40" s="173"/>
      <c r="P40" s="173"/>
      <c r="Q40" s="173"/>
      <c r="R40" s="173"/>
      <c r="S40" s="84"/>
      <c r="T40" s="174"/>
      <c r="U40" s="174"/>
      <c r="V40" s="175"/>
      <c r="W40" s="175"/>
      <c r="Y40" s="36" t="str">
        <f t="shared" si="0"/>
        <v/>
      </c>
      <c r="Z40" s="37"/>
      <c r="AA40" s="87" t="str">
        <f t="shared" si="1"/>
        <v/>
      </c>
    </row>
    <row r="41" spans="1:27" x14ac:dyDescent="0.2">
      <c r="A41" s="34"/>
      <c r="B41" s="84"/>
      <c r="C41" s="171"/>
      <c r="D41" s="171"/>
      <c r="E41" s="171"/>
      <c r="F41" s="171"/>
      <c r="G41" s="84"/>
      <c r="H41" s="84"/>
      <c r="I41" s="171"/>
      <c r="J41" s="171"/>
      <c r="K41" s="172"/>
      <c r="L41" s="172"/>
      <c r="M41" s="86"/>
      <c r="N41" s="173"/>
      <c r="O41" s="173"/>
      <c r="P41" s="173"/>
      <c r="Q41" s="173"/>
      <c r="R41" s="173"/>
      <c r="S41" s="84"/>
      <c r="T41" s="174"/>
      <c r="U41" s="174"/>
      <c r="V41" s="175"/>
      <c r="W41" s="175"/>
      <c r="Y41" s="36" t="str">
        <f t="shared" si="0"/>
        <v/>
      </c>
      <c r="Z41" s="37"/>
      <c r="AA41" s="87" t="str">
        <f t="shared" si="1"/>
        <v/>
      </c>
    </row>
    <row r="42" spans="1:27" x14ac:dyDescent="0.2">
      <c r="A42" s="34"/>
      <c r="B42" s="84"/>
      <c r="C42" s="171"/>
      <c r="D42" s="171"/>
      <c r="E42" s="171"/>
      <c r="F42" s="171"/>
      <c r="G42" s="84"/>
      <c r="H42" s="84"/>
      <c r="I42" s="171"/>
      <c r="J42" s="171"/>
      <c r="K42" s="172"/>
      <c r="L42" s="172"/>
      <c r="M42" s="86"/>
      <c r="N42" s="173"/>
      <c r="O42" s="173"/>
      <c r="P42" s="173"/>
      <c r="Q42" s="173"/>
      <c r="R42" s="173"/>
      <c r="S42" s="84"/>
      <c r="T42" s="174"/>
      <c r="U42" s="174"/>
      <c r="V42" s="175"/>
      <c r="W42" s="175"/>
      <c r="Y42" s="36" t="str">
        <f t="shared" si="0"/>
        <v/>
      </c>
      <c r="Z42" s="37"/>
      <c r="AA42" s="87" t="str">
        <f t="shared" si="1"/>
        <v/>
      </c>
    </row>
    <row r="43" spans="1:27" outlineLevel="1" x14ac:dyDescent="0.2">
      <c r="A43" s="34"/>
      <c r="B43" s="84"/>
      <c r="C43" s="171"/>
      <c r="D43" s="171"/>
      <c r="E43" s="171"/>
      <c r="F43" s="171"/>
      <c r="G43" s="84"/>
      <c r="H43" s="84"/>
      <c r="I43" s="171"/>
      <c r="J43" s="171"/>
      <c r="K43" s="172"/>
      <c r="L43" s="172"/>
      <c r="M43" s="86"/>
      <c r="N43" s="173"/>
      <c r="O43" s="173"/>
      <c r="P43" s="173"/>
      <c r="Q43" s="173"/>
      <c r="R43" s="173"/>
      <c r="S43" s="84"/>
      <c r="T43" s="174"/>
      <c r="U43" s="174"/>
      <c r="V43" s="175"/>
      <c r="W43" s="175"/>
      <c r="Y43" s="36" t="str">
        <f t="shared" si="0"/>
        <v/>
      </c>
      <c r="Z43" s="37"/>
      <c r="AA43" s="87" t="str">
        <f t="shared" si="1"/>
        <v/>
      </c>
    </row>
    <row r="44" spans="1:27" outlineLevel="1" collapsed="1" x14ac:dyDescent="0.2">
      <c r="A44" s="34"/>
      <c r="B44" s="84"/>
      <c r="C44" s="171"/>
      <c r="D44" s="171"/>
      <c r="E44" s="171"/>
      <c r="F44" s="171"/>
      <c r="G44" s="84"/>
      <c r="H44" s="84"/>
      <c r="I44" s="171"/>
      <c r="J44" s="171"/>
      <c r="K44" s="172"/>
      <c r="L44" s="172"/>
      <c r="M44" s="86"/>
      <c r="N44" s="173"/>
      <c r="O44" s="173"/>
      <c r="P44" s="173"/>
      <c r="Q44" s="173"/>
      <c r="R44" s="173"/>
      <c r="S44" s="84"/>
      <c r="T44" s="174"/>
      <c r="U44" s="174"/>
      <c r="V44" s="175"/>
      <c r="W44" s="175"/>
      <c r="Y44" s="36" t="str">
        <f t="shared" si="0"/>
        <v/>
      </c>
      <c r="Z44" s="37"/>
      <c r="AA44" s="87" t="str">
        <f t="shared" si="1"/>
        <v/>
      </c>
    </row>
    <row r="45" spans="1:27" outlineLevel="1" x14ac:dyDescent="0.2">
      <c r="A45" s="34"/>
      <c r="B45" s="84"/>
      <c r="C45" s="171"/>
      <c r="D45" s="171"/>
      <c r="E45" s="171"/>
      <c r="F45" s="171"/>
      <c r="G45" s="84"/>
      <c r="H45" s="84"/>
      <c r="I45" s="171"/>
      <c r="J45" s="171"/>
      <c r="K45" s="172"/>
      <c r="L45" s="172"/>
      <c r="M45" s="86"/>
      <c r="N45" s="173"/>
      <c r="O45" s="173"/>
      <c r="P45" s="173"/>
      <c r="Q45" s="173"/>
      <c r="R45" s="173"/>
      <c r="S45" s="84"/>
      <c r="T45" s="174"/>
      <c r="U45" s="174"/>
      <c r="V45" s="175"/>
      <c r="W45" s="175"/>
      <c r="Y45" s="36" t="str">
        <f t="shared" si="0"/>
        <v/>
      </c>
      <c r="Z45" s="37"/>
      <c r="AA45" s="87" t="str">
        <f t="shared" si="1"/>
        <v/>
      </c>
    </row>
    <row r="46" spans="1:27" outlineLevel="1" x14ac:dyDescent="0.2">
      <c r="A46" s="34"/>
      <c r="B46" s="84"/>
      <c r="C46" s="171"/>
      <c r="D46" s="171"/>
      <c r="E46" s="171"/>
      <c r="F46" s="171"/>
      <c r="G46" s="84"/>
      <c r="H46" s="84"/>
      <c r="I46" s="171"/>
      <c r="J46" s="171"/>
      <c r="K46" s="172"/>
      <c r="L46" s="172"/>
      <c r="M46" s="86"/>
      <c r="N46" s="173"/>
      <c r="O46" s="173"/>
      <c r="P46" s="173"/>
      <c r="Q46" s="173"/>
      <c r="R46" s="173"/>
      <c r="S46" s="84"/>
      <c r="T46" s="174"/>
      <c r="U46" s="174"/>
      <c r="V46" s="175"/>
      <c r="W46" s="175"/>
      <c r="Y46" s="36" t="str">
        <f t="shared" si="0"/>
        <v/>
      </c>
      <c r="Z46" s="37"/>
      <c r="AA46" s="87" t="str">
        <f t="shared" si="1"/>
        <v/>
      </c>
    </row>
    <row r="47" spans="1:27" outlineLevel="1" x14ac:dyDescent="0.2">
      <c r="A47" s="34"/>
      <c r="B47" s="84"/>
      <c r="C47" s="171"/>
      <c r="D47" s="171"/>
      <c r="E47" s="171"/>
      <c r="F47" s="171"/>
      <c r="G47" s="84"/>
      <c r="H47" s="84"/>
      <c r="I47" s="171"/>
      <c r="J47" s="171"/>
      <c r="K47" s="172"/>
      <c r="L47" s="172"/>
      <c r="M47" s="86"/>
      <c r="N47" s="173"/>
      <c r="O47" s="173"/>
      <c r="P47" s="173"/>
      <c r="Q47" s="173"/>
      <c r="R47" s="173"/>
      <c r="S47" s="84"/>
      <c r="T47" s="174"/>
      <c r="U47" s="174"/>
      <c r="V47" s="175"/>
      <c r="W47" s="175"/>
      <c r="Y47" s="36" t="str">
        <f t="shared" si="0"/>
        <v/>
      </c>
      <c r="Z47" s="37"/>
      <c r="AA47" s="87" t="str">
        <f t="shared" si="1"/>
        <v/>
      </c>
    </row>
    <row r="48" spans="1:27" outlineLevel="1" x14ac:dyDescent="0.2">
      <c r="A48" s="34"/>
      <c r="B48" s="84"/>
      <c r="C48" s="171"/>
      <c r="D48" s="171"/>
      <c r="E48" s="171"/>
      <c r="F48" s="171"/>
      <c r="G48" s="84"/>
      <c r="H48" s="84"/>
      <c r="I48" s="171"/>
      <c r="J48" s="171"/>
      <c r="K48" s="172"/>
      <c r="L48" s="172"/>
      <c r="M48" s="86"/>
      <c r="N48" s="173"/>
      <c r="O48" s="173"/>
      <c r="P48" s="173"/>
      <c r="Q48" s="173"/>
      <c r="R48" s="173"/>
      <c r="S48" s="84"/>
      <c r="T48" s="174"/>
      <c r="U48" s="174"/>
      <c r="V48" s="175"/>
      <c r="W48" s="175"/>
      <c r="Y48" s="36" t="str">
        <f t="shared" si="0"/>
        <v/>
      </c>
      <c r="Z48" s="37"/>
      <c r="AA48" s="87" t="str">
        <f t="shared" si="1"/>
        <v/>
      </c>
    </row>
    <row r="49" spans="1:27" outlineLevel="1" x14ac:dyDescent="0.2">
      <c r="A49" s="34"/>
      <c r="B49" s="84"/>
      <c r="C49" s="171"/>
      <c r="D49" s="171"/>
      <c r="E49" s="171"/>
      <c r="F49" s="171"/>
      <c r="G49" s="84"/>
      <c r="H49" s="84"/>
      <c r="I49" s="171"/>
      <c r="J49" s="171"/>
      <c r="K49" s="172"/>
      <c r="L49" s="172"/>
      <c r="M49" s="86"/>
      <c r="N49" s="173"/>
      <c r="O49" s="173"/>
      <c r="P49" s="173"/>
      <c r="Q49" s="173"/>
      <c r="R49" s="173"/>
      <c r="S49" s="84"/>
      <c r="T49" s="174"/>
      <c r="U49" s="174"/>
      <c r="V49" s="175"/>
      <c r="W49" s="175"/>
      <c r="Y49" s="36" t="str">
        <f t="shared" si="0"/>
        <v/>
      </c>
      <c r="Z49" s="37"/>
      <c r="AA49" s="87" t="str">
        <f t="shared" si="1"/>
        <v/>
      </c>
    </row>
    <row r="50" spans="1:27" outlineLevel="1" x14ac:dyDescent="0.2">
      <c r="A50" s="34"/>
      <c r="B50" s="84"/>
      <c r="C50" s="171"/>
      <c r="D50" s="171"/>
      <c r="E50" s="171"/>
      <c r="F50" s="171"/>
      <c r="G50" s="84"/>
      <c r="H50" s="84"/>
      <c r="I50" s="171"/>
      <c r="J50" s="171"/>
      <c r="K50" s="172"/>
      <c r="L50" s="172"/>
      <c r="M50" s="86"/>
      <c r="N50" s="173"/>
      <c r="O50" s="173"/>
      <c r="P50" s="173"/>
      <c r="Q50" s="173"/>
      <c r="R50" s="173"/>
      <c r="S50" s="84"/>
      <c r="T50" s="174"/>
      <c r="U50" s="174"/>
      <c r="V50" s="175"/>
      <c r="W50" s="175"/>
      <c r="Y50" s="36" t="str">
        <f t="shared" si="0"/>
        <v/>
      </c>
      <c r="Z50" s="37"/>
      <c r="AA50" s="87" t="str">
        <f t="shared" si="1"/>
        <v/>
      </c>
    </row>
    <row r="51" spans="1:27" outlineLevel="1" x14ac:dyDescent="0.2">
      <c r="A51" s="34"/>
      <c r="B51" s="84"/>
      <c r="C51" s="171"/>
      <c r="D51" s="171"/>
      <c r="E51" s="171"/>
      <c r="F51" s="171"/>
      <c r="G51" s="84"/>
      <c r="H51" s="84"/>
      <c r="I51" s="171"/>
      <c r="J51" s="171"/>
      <c r="K51" s="172"/>
      <c r="L51" s="172"/>
      <c r="M51" s="86"/>
      <c r="N51" s="173"/>
      <c r="O51" s="173"/>
      <c r="P51" s="173"/>
      <c r="Q51" s="173"/>
      <c r="R51" s="173"/>
      <c r="S51" s="84"/>
      <c r="T51" s="174"/>
      <c r="U51" s="174"/>
      <c r="V51" s="175"/>
      <c r="W51" s="175"/>
      <c r="Y51" s="36" t="str">
        <f t="shared" si="0"/>
        <v/>
      </c>
      <c r="Z51" s="37"/>
      <c r="AA51" s="87" t="str">
        <f t="shared" si="1"/>
        <v/>
      </c>
    </row>
    <row r="52" spans="1:27" outlineLevel="1" x14ac:dyDescent="0.2">
      <c r="A52" s="34"/>
      <c r="B52" s="84"/>
      <c r="C52" s="171"/>
      <c r="D52" s="171"/>
      <c r="E52" s="171"/>
      <c r="F52" s="171"/>
      <c r="G52" s="84"/>
      <c r="H52" s="84"/>
      <c r="I52" s="171"/>
      <c r="J52" s="171"/>
      <c r="K52" s="172"/>
      <c r="L52" s="172"/>
      <c r="M52" s="86"/>
      <c r="N52" s="173"/>
      <c r="O52" s="173"/>
      <c r="P52" s="173"/>
      <c r="Q52" s="173"/>
      <c r="R52" s="173"/>
      <c r="S52" s="84"/>
      <c r="T52" s="174"/>
      <c r="U52" s="174"/>
      <c r="V52" s="175"/>
      <c r="W52" s="175"/>
      <c r="Y52" s="36" t="str">
        <f t="shared" si="0"/>
        <v/>
      </c>
      <c r="Z52" s="37"/>
      <c r="AA52" s="87" t="str">
        <f t="shared" si="1"/>
        <v/>
      </c>
    </row>
    <row r="53" spans="1:27" outlineLevel="1" x14ac:dyDescent="0.2">
      <c r="A53" s="34"/>
      <c r="B53" s="84"/>
      <c r="C53" s="171"/>
      <c r="D53" s="171"/>
      <c r="E53" s="171"/>
      <c r="F53" s="171"/>
      <c r="G53" s="84"/>
      <c r="H53" s="84"/>
      <c r="I53" s="171"/>
      <c r="J53" s="171"/>
      <c r="K53" s="172"/>
      <c r="L53" s="172"/>
      <c r="M53" s="86"/>
      <c r="N53" s="173"/>
      <c r="O53" s="173"/>
      <c r="P53" s="173"/>
      <c r="Q53" s="173"/>
      <c r="R53" s="173"/>
      <c r="S53" s="84"/>
      <c r="T53" s="174"/>
      <c r="U53" s="174"/>
      <c r="V53" s="175"/>
      <c r="W53" s="175"/>
      <c r="Y53" s="36" t="str">
        <f t="shared" si="0"/>
        <v/>
      </c>
      <c r="Z53" s="37"/>
      <c r="AA53" s="87" t="str">
        <f t="shared" si="1"/>
        <v/>
      </c>
    </row>
    <row r="54" spans="1:27" outlineLevel="1" x14ac:dyDescent="0.2">
      <c r="A54" s="34"/>
      <c r="B54" s="84"/>
      <c r="C54" s="171"/>
      <c r="D54" s="171"/>
      <c r="E54" s="171"/>
      <c r="F54" s="171"/>
      <c r="G54" s="84"/>
      <c r="H54" s="84"/>
      <c r="I54" s="171"/>
      <c r="J54" s="171"/>
      <c r="K54" s="172"/>
      <c r="L54" s="172"/>
      <c r="M54" s="86"/>
      <c r="N54" s="173"/>
      <c r="O54" s="173"/>
      <c r="P54" s="173"/>
      <c r="Q54" s="173"/>
      <c r="R54" s="173"/>
      <c r="S54" s="84"/>
      <c r="T54" s="174"/>
      <c r="U54" s="174"/>
      <c r="V54" s="175"/>
      <c r="W54" s="175"/>
      <c r="Y54" s="36" t="str">
        <f t="shared" si="0"/>
        <v/>
      </c>
      <c r="Z54" s="37"/>
      <c r="AA54" s="87" t="str">
        <f t="shared" si="1"/>
        <v/>
      </c>
    </row>
    <row r="55" spans="1:27" outlineLevel="1" collapsed="1" x14ac:dyDescent="0.2">
      <c r="A55" s="34"/>
      <c r="B55" s="84"/>
      <c r="C55" s="171"/>
      <c r="D55" s="171"/>
      <c r="E55" s="171"/>
      <c r="F55" s="171"/>
      <c r="G55" s="84"/>
      <c r="H55" s="84"/>
      <c r="I55" s="171"/>
      <c r="J55" s="171"/>
      <c r="K55" s="172"/>
      <c r="L55" s="172"/>
      <c r="M55" s="86"/>
      <c r="N55" s="173"/>
      <c r="O55" s="173"/>
      <c r="P55" s="173"/>
      <c r="Q55" s="173"/>
      <c r="R55" s="173"/>
      <c r="S55" s="84"/>
      <c r="T55" s="174"/>
      <c r="U55" s="174"/>
      <c r="V55" s="175"/>
      <c r="W55" s="175"/>
      <c r="Y55" s="36" t="str">
        <f t="shared" si="0"/>
        <v/>
      </c>
      <c r="Z55" s="37"/>
      <c r="AA55" s="87" t="str">
        <f t="shared" si="1"/>
        <v/>
      </c>
    </row>
    <row r="56" spans="1:27" outlineLevel="1" x14ac:dyDescent="0.2">
      <c r="A56" s="34"/>
      <c r="B56" s="84"/>
      <c r="C56" s="171"/>
      <c r="D56" s="171"/>
      <c r="E56" s="171"/>
      <c r="F56" s="171"/>
      <c r="G56" s="84"/>
      <c r="H56" s="84"/>
      <c r="I56" s="171"/>
      <c r="J56" s="171"/>
      <c r="K56" s="172"/>
      <c r="L56" s="172"/>
      <c r="M56" s="86"/>
      <c r="N56" s="173"/>
      <c r="O56" s="173"/>
      <c r="P56" s="173"/>
      <c r="Q56" s="173"/>
      <c r="R56" s="173"/>
      <c r="S56" s="84"/>
      <c r="T56" s="174"/>
      <c r="U56" s="174"/>
      <c r="V56" s="175"/>
      <c r="W56" s="175"/>
      <c r="Y56" s="36" t="str">
        <f t="shared" si="0"/>
        <v/>
      </c>
      <c r="Z56" s="37"/>
      <c r="AA56" s="87" t="str">
        <f t="shared" si="1"/>
        <v/>
      </c>
    </row>
    <row r="57" spans="1:27" outlineLevel="1" x14ac:dyDescent="0.2">
      <c r="A57" s="34"/>
      <c r="B57" s="84"/>
      <c r="C57" s="171"/>
      <c r="D57" s="171"/>
      <c r="E57" s="171"/>
      <c r="F57" s="171"/>
      <c r="G57" s="84"/>
      <c r="H57" s="84"/>
      <c r="I57" s="171"/>
      <c r="J57" s="171"/>
      <c r="K57" s="172"/>
      <c r="L57" s="172"/>
      <c r="M57" s="86"/>
      <c r="N57" s="173"/>
      <c r="O57" s="173"/>
      <c r="P57" s="173"/>
      <c r="Q57" s="173"/>
      <c r="R57" s="173"/>
      <c r="S57" s="84"/>
      <c r="T57" s="174"/>
      <c r="U57" s="174"/>
      <c r="V57" s="175"/>
      <c r="W57" s="175"/>
      <c r="Y57" s="36" t="str">
        <f t="shared" si="0"/>
        <v/>
      </c>
      <c r="Z57" s="37"/>
      <c r="AA57" s="87" t="str">
        <f t="shared" si="1"/>
        <v/>
      </c>
    </row>
    <row r="58" spans="1:27" outlineLevel="1" x14ac:dyDescent="0.2">
      <c r="A58" s="34"/>
      <c r="B58" s="84"/>
      <c r="C58" s="171"/>
      <c r="D58" s="171"/>
      <c r="E58" s="171"/>
      <c r="F58" s="171"/>
      <c r="G58" s="84"/>
      <c r="H58" s="84"/>
      <c r="I58" s="171"/>
      <c r="J58" s="171"/>
      <c r="K58" s="172"/>
      <c r="L58" s="172"/>
      <c r="M58" s="86"/>
      <c r="N58" s="173"/>
      <c r="O58" s="173"/>
      <c r="P58" s="173"/>
      <c r="Q58" s="173"/>
      <c r="R58" s="173"/>
      <c r="S58" s="84"/>
      <c r="T58" s="174"/>
      <c r="U58" s="174"/>
      <c r="V58" s="175"/>
      <c r="W58" s="175"/>
      <c r="Y58" s="36" t="str">
        <f t="shared" si="0"/>
        <v/>
      </c>
      <c r="Z58" s="37"/>
      <c r="AA58" s="87" t="str">
        <f t="shared" si="1"/>
        <v/>
      </c>
    </row>
    <row r="59" spans="1:27" outlineLevel="1" x14ac:dyDescent="0.2">
      <c r="A59" s="34"/>
      <c r="B59" s="84"/>
      <c r="C59" s="171"/>
      <c r="D59" s="171"/>
      <c r="E59" s="171"/>
      <c r="F59" s="171"/>
      <c r="G59" s="84"/>
      <c r="H59" s="84"/>
      <c r="I59" s="171"/>
      <c r="J59" s="171"/>
      <c r="K59" s="172"/>
      <c r="L59" s="172"/>
      <c r="M59" s="86"/>
      <c r="N59" s="173"/>
      <c r="O59" s="173"/>
      <c r="P59" s="173"/>
      <c r="Q59" s="173"/>
      <c r="R59" s="173"/>
      <c r="S59" s="84"/>
      <c r="T59" s="174"/>
      <c r="U59" s="174"/>
      <c r="V59" s="175"/>
      <c r="W59" s="175"/>
      <c r="Y59" s="36" t="str">
        <f t="shared" si="0"/>
        <v/>
      </c>
      <c r="Z59" s="37"/>
      <c r="AA59" s="87" t="str">
        <f t="shared" si="1"/>
        <v/>
      </c>
    </row>
    <row r="60" spans="1:27" outlineLevel="1" x14ac:dyDescent="0.2">
      <c r="A60" s="34"/>
      <c r="B60" s="84"/>
      <c r="C60" s="171"/>
      <c r="D60" s="171"/>
      <c r="E60" s="171"/>
      <c r="F60" s="171"/>
      <c r="G60" s="84"/>
      <c r="H60" s="84"/>
      <c r="I60" s="171"/>
      <c r="J60" s="171"/>
      <c r="K60" s="172"/>
      <c r="L60" s="172"/>
      <c r="M60" s="86"/>
      <c r="N60" s="173"/>
      <c r="O60" s="173"/>
      <c r="P60" s="173"/>
      <c r="Q60" s="173"/>
      <c r="R60" s="173"/>
      <c r="S60" s="84"/>
      <c r="T60" s="174"/>
      <c r="U60" s="174"/>
      <c r="V60" s="175"/>
      <c r="W60" s="175"/>
      <c r="Y60" s="36" t="str">
        <f t="shared" si="0"/>
        <v/>
      </c>
      <c r="Z60" s="37"/>
      <c r="AA60" s="87" t="str">
        <f t="shared" si="1"/>
        <v/>
      </c>
    </row>
    <row r="61" spans="1:27" outlineLevel="1" x14ac:dyDescent="0.2">
      <c r="A61" s="34"/>
      <c r="B61" s="84"/>
      <c r="C61" s="171"/>
      <c r="D61" s="171"/>
      <c r="E61" s="171"/>
      <c r="F61" s="171"/>
      <c r="G61" s="84"/>
      <c r="H61" s="84"/>
      <c r="I61" s="171"/>
      <c r="J61" s="171"/>
      <c r="K61" s="172"/>
      <c r="L61" s="172"/>
      <c r="M61" s="86"/>
      <c r="N61" s="173"/>
      <c r="O61" s="173"/>
      <c r="P61" s="173"/>
      <c r="Q61" s="173"/>
      <c r="R61" s="173"/>
      <c r="S61" s="84"/>
      <c r="T61" s="174"/>
      <c r="U61" s="174"/>
      <c r="V61" s="175" t="s">
        <v>10</v>
      </c>
      <c r="W61" s="175"/>
      <c r="Y61" s="36" t="str">
        <f t="shared" si="0"/>
        <v/>
      </c>
      <c r="Z61" s="37"/>
      <c r="AA61" s="87" t="str">
        <f t="shared" si="1"/>
        <v/>
      </c>
    </row>
    <row r="62" spans="1:27" outlineLevel="1" x14ac:dyDescent="0.2">
      <c r="A62" s="34"/>
      <c r="B62" s="84"/>
      <c r="C62" s="171"/>
      <c r="D62" s="171"/>
      <c r="E62" s="171"/>
      <c r="F62" s="171"/>
      <c r="G62" s="84"/>
      <c r="H62" s="84"/>
      <c r="I62" s="171"/>
      <c r="J62" s="171"/>
      <c r="K62" s="172"/>
      <c r="L62" s="172"/>
      <c r="M62" s="86"/>
      <c r="N62" s="173"/>
      <c r="O62" s="173"/>
      <c r="P62" s="173"/>
      <c r="Q62" s="173"/>
      <c r="R62" s="173"/>
      <c r="S62" s="84"/>
      <c r="T62" s="174"/>
      <c r="U62" s="174"/>
      <c r="V62" s="175" t="s">
        <v>10</v>
      </c>
      <c r="W62" s="175"/>
      <c r="Y62" s="36" t="str">
        <f t="shared" si="0"/>
        <v/>
      </c>
      <c r="Z62" s="37"/>
      <c r="AA62" s="87" t="str">
        <f t="shared" si="1"/>
        <v/>
      </c>
    </row>
    <row r="63" spans="1:27" outlineLevel="1" x14ac:dyDescent="0.2">
      <c r="A63" s="34"/>
      <c r="B63" s="84"/>
      <c r="C63" s="171"/>
      <c r="D63" s="171"/>
      <c r="E63" s="171"/>
      <c r="F63" s="171"/>
      <c r="G63" s="84"/>
      <c r="H63" s="84"/>
      <c r="I63" s="171"/>
      <c r="J63" s="171"/>
      <c r="K63" s="172"/>
      <c r="L63" s="172"/>
      <c r="M63" s="86"/>
      <c r="N63" s="173"/>
      <c r="O63" s="173"/>
      <c r="P63" s="173"/>
      <c r="Q63" s="173"/>
      <c r="R63" s="173"/>
      <c r="S63" s="84"/>
      <c r="T63" s="174"/>
      <c r="U63" s="174"/>
      <c r="V63" s="175" t="s">
        <v>10</v>
      </c>
      <c r="W63" s="175"/>
      <c r="Y63" s="36" t="str">
        <f t="shared" si="0"/>
        <v/>
      </c>
      <c r="Z63" s="37"/>
      <c r="AA63" s="87" t="str">
        <f t="shared" si="1"/>
        <v/>
      </c>
    </row>
    <row r="64" spans="1:27" x14ac:dyDescent="0.2">
      <c r="K64" s="38"/>
      <c r="L64" s="38"/>
      <c r="V64" s="17" t="str">
        <f>IF(AND(H64="Bör",K64="Ja",Q64&lt;&gt;"Uppfylls Ej"),IF(R64="",#REF!,R64),"")</f>
        <v/>
      </c>
    </row>
  </sheetData>
  <mergeCells count="277">
    <mergeCell ref="N56:O56"/>
    <mergeCell ref="P56:R56"/>
    <mergeCell ref="T56:U56"/>
    <mergeCell ref="V56:W56"/>
    <mergeCell ref="B2:G5"/>
    <mergeCell ref="B6:G20"/>
    <mergeCell ref="C52:F52"/>
    <mergeCell ref="I52:J52"/>
    <mergeCell ref="K52:L52"/>
    <mergeCell ref="N52:O52"/>
    <mergeCell ref="P52:R52"/>
    <mergeCell ref="T52:U52"/>
    <mergeCell ref="V52:W52"/>
    <mergeCell ref="C50:F50"/>
    <mergeCell ref="I50:J50"/>
    <mergeCell ref="K50:L50"/>
    <mergeCell ref="N50:O50"/>
    <mergeCell ref="P50:R50"/>
    <mergeCell ref="T50:U50"/>
    <mergeCell ref="V50:W50"/>
    <mergeCell ref="C53:F53"/>
    <mergeCell ref="I53:J53"/>
    <mergeCell ref="K53:L53"/>
    <mergeCell ref="N53:O53"/>
    <mergeCell ref="P53:R53"/>
    <mergeCell ref="T53:U53"/>
    <mergeCell ref="V53:W53"/>
    <mergeCell ref="C54:F54"/>
    <mergeCell ref="I54:J54"/>
    <mergeCell ref="K54:L54"/>
    <mergeCell ref="N54:O54"/>
    <mergeCell ref="P54:R54"/>
    <mergeCell ref="T54:U54"/>
    <mergeCell ref="V54:W54"/>
    <mergeCell ref="C58:F58"/>
    <mergeCell ref="I58:J58"/>
    <mergeCell ref="K58:L58"/>
    <mergeCell ref="N58:O58"/>
    <mergeCell ref="P58:R58"/>
    <mergeCell ref="T58:U58"/>
    <mergeCell ref="V58:W58"/>
    <mergeCell ref="C55:F55"/>
    <mergeCell ref="I55:J55"/>
    <mergeCell ref="K55:L55"/>
    <mergeCell ref="N55:O55"/>
    <mergeCell ref="P55:R55"/>
    <mergeCell ref="T55:U55"/>
    <mergeCell ref="V55:W55"/>
    <mergeCell ref="C56:F56"/>
    <mergeCell ref="I56:J56"/>
    <mergeCell ref="K56:L56"/>
    <mergeCell ref="C57:F57"/>
    <mergeCell ref="I57:J57"/>
    <mergeCell ref="K57:L57"/>
    <mergeCell ref="N57:O57"/>
    <mergeCell ref="P57:R57"/>
    <mergeCell ref="T57:U57"/>
    <mergeCell ref="V57:W57"/>
    <mergeCell ref="I51:J51"/>
    <mergeCell ref="K51:L51"/>
    <mergeCell ref="N51:O51"/>
    <mergeCell ref="P51:R51"/>
    <mergeCell ref="T51:U51"/>
    <mergeCell ref="V51:W51"/>
    <mergeCell ref="C48:F48"/>
    <mergeCell ref="I48:J48"/>
    <mergeCell ref="K48:L48"/>
    <mergeCell ref="N48:O48"/>
    <mergeCell ref="P48:R48"/>
    <mergeCell ref="T48:U48"/>
    <mergeCell ref="V48:W48"/>
    <mergeCell ref="C49:F49"/>
    <mergeCell ref="I49:J49"/>
    <mergeCell ref="K49:L49"/>
    <mergeCell ref="N49:O49"/>
    <mergeCell ref="P49:R49"/>
    <mergeCell ref="T49:U49"/>
    <mergeCell ref="V49:W49"/>
    <mergeCell ref="C51:F51"/>
    <mergeCell ref="C46:F46"/>
    <mergeCell ref="I46:J46"/>
    <mergeCell ref="K46:L46"/>
    <mergeCell ref="N46:O46"/>
    <mergeCell ref="P46:R46"/>
    <mergeCell ref="T46:U46"/>
    <mergeCell ref="V46:W46"/>
    <mergeCell ref="C47:F47"/>
    <mergeCell ref="I47:J47"/>
    <mergeCell ref="K47:L47"/>
    <mergeCell ref="N47:O47"/>
    <mergeCell ref="P47:R47"/>
    <mergeCell ref="T47:U47"/>
    <mergeCell ref="V47:W47"/>
    <mergeCell ref="C44:F44"/>
    <mergeCell ref="I44:J44"/>
    <mergeCell ref="K44:L44"/>
    <mergeCell ref="N44:O44"/>
    <mergeCell ref="P44:R44"/>
    <mergeCell ref="T44:U44"/>
    <mergeCell ref="V44:W44"/>
    <mergeCell ref="C45:F45"/>
    <mergeCell ref="I45:J45"/>
    <mergeCell ref="K45:L45"/>
    <mergeCell ref="N45:O45"/>
    <mergeCell ref="P45:R45"/>
    <mergeCell ref="T45:U45"/>
    <mergeCell ref="V45:W45"/>
    <mergeCell ref="C42:F42"/>
    <mergeCell ref="I42:J42"/>
    <mergeCell ref="K42:L42"/>
    <mergeCell ref="N42:O42"/>
    <mergeCell ref="P42:R42"/>
    <mergeCell ref="T42:U42"/>
    <mergeCell ref="V42:W42"/>
    <mergeCell ref="C43:F43"/>
    <mergeCell ref="I43:J43"/>
    <mergeCell ref="K43:L43"/>
    <mergeCell ref="N43:O43"/>
    <mergeCell ref="P43:R43"/>
    <mergeCell ref="T43:U43"/>
    <mergeCell ref="V43:W43"/>
    <mergeCell ref="C40:F40"/>
    <mergeCell ref="I40:J40"/>
    <mergeCell ref="K40:L40"/>
    <mergeCell ref="N40:O40"/>
    <mergeCell ref="P40:R40"/>
    <mergeCell ref="T40:U40"/>
    <mergeCell ref="V40:W40"/>
    <mergeCell ref="C41:F41"/>
    <mergeCell ref="I41:J41"/>
    <mergeCell ref="K41:L41"/>
    <mergeCell ref="N41:O41"/>
    <mergeCell ref="P41:R41"/>
    <mergeCell ref="T41:U41"/>
    <mergeCell ref="V41:W41"/>
    <mergeCell ref="C38:F38"/>
    <mergeCell ref="I38:J38"/>
    <mergeCell ref="K38:L38"/>
    <mergeCell ref="N38:O38"/>
    <mergeCell ref="P38:R38"/>
    <mergeCell ref="T38:U38"/>
    <mergeCell ref="V38:W38"/>
    <mergeCell ref="C39:F39"/>
    <mergeCell ref="I39:J39"/>
    <mergeCell ref="K39:L39"/>
    <mergeCell ref="N39:O39"/>
    <mergeCell ref="P39:R39"/>
    <mergeCell ref="T39:U39"/>
    <mergeCell ref="V39:W39"/>
    <mergeCell ref="C36:F36"/>
    <mergeCell ref="I36:J36"/>
    <mergeCell ref="K36:L36"/>
    <mergeCell ref="N36:O36"/>
    <mergeCell ref="P36:R36"/>
    <mergeCell ref="T36:U36"/>
    <mergeCell ref="V36:W36"/>
    <mergeCell ref="C37:F37"/>
    <mergeCell ref="I37:J37"/>
    <mergeCell ref="K37:L37"/>
    <mergeCell ref="N37:O37"/>
    <mergeCell ref="P37:R37"/>
    <mergeCell ref="T37:U37"/>
    <mergeCell ref="V37:W37"/>
    <mergeCell ref="C34:F34"/>
    <mergeCell ref="I34:J34"/>
    <mergeCell ref="K34:L34"/>
    <mergeCell ref="N34:O34"/>
    <mergeCell ref="P34:R34"/>
    <mergeCell ref="T34:U34"/>
    <mergeCell ref="V34:W34"/>
    <mergeCell ref="C35:F35"/>
    <mergeCell ref="I35:J35"/>
    <mergeCell ref="K35:L35"/>
    <mergeCell ref="N35:O35"/>
    <mergeCell ref="P35:R35"/>
    <mergeCell ref="T35:U35"/>
    <mergeCell ref="V35:W35"/>
    <mergeCell ref="N32:O32"/>
    <mergeCell ref="P32:R32"/>
    <mergeCell ref="T32:U32"/>
    <mergeCell ref="V32:W32"/>
    <mergeCell ref="C33:F33"/>
    <mergeCell ref="I33:J33"/>
    <mergeCell ref="K33:L33"/>
    <mergeCell ref="N33:O33"/>
    <mergeCell ref="P33:R33"/>
    <mergeCell ref="T33:U33"/>
    <mergeCell ref="V33:W33"/>
    <mergeCell ref="V62:W62"/>
    <mergeCell ref="C63:F63"/>
    <mergeCell ref="I63:J63"/>
    <mergeCell ref="K63:L63"/>
    <mergeCell ref="N63:O63"/>
    <mergeCell ref="P63:R63"/>
    <mergeCell ref="T63:U63"/>
    <mergeCell ref="V63:W63"/>
    <mergeCell ref="C62:F62"/>
    <mergeCell ref="I62:J62"/>
    <mergeCell ref="K62:L62"/>
    <mergeCell ref="N62:O62"/>
    <mergeCell ref="P62:R62"/>
    <mergeCell ref="T62:U62"/>
    <mergeCell ref="V60:W60"/>
    <mergeCell ref="C61:F61"/>
    <mergeCell ref="I61:J61"/>
    <mergeCell ref="K61:L61"/>
    <mergeCell ref="N61:O61"/>
    <mergeCell ref="P61:R61"/>
    <mergeCell ref="T61:U61"/>
    <mergeCell ref="V61:W61"/>
    <mergeCell ref="C60:F60"/>
    <mergeCell ref="I60:J60"/>
    <mergeCell ref="K60:L60"/>
    <mergeCell ref="N60:O60"/>
    <mergeCell ref="P60:R60"/>
    <mergeCell ref="T60:U60"/>
    <mergeCell ref="V30:W30"/>
    <mergeCell ref="C59:F59"/>
    <mergeCell ref="I59:J59"/>
    <mergeCell ref="K59:L59"/>
    <mergeCell ref="N59:O59"/>
    <mergeCell ref="P59:R59"/>
    <mergeCell ref="T59:U59"/>
    <mergeCell ref="V59:W59"/>
    <mergeCell ref="C30:F30"/>
    <mergeCell ref="I30:J30"/>
    <mergeCell ref="K30:L30"/>
    <mergeCell ref="N30:O30"/>
    <mergeCell ref="P30:R30"/>
    <mergeCell ref="T30:U30"/>
    <mergeCell ref="C31:F31"/>
    <mergeCell ref="I31:J31"/>
    <mergeCell ref="K31:L31"/>
    <mergeCell ref="N31:O31"/>
    <mergeCell ref="P31:R31"/>
    <mergeCell ref="T31:U31"/>
    <mergeCell ref="V31:W31"/>
    <mergeCell ref="C32:F32"/>
    <mergeCell ref="I32:J32"/>
    <mergeCell ref="K32:L32"/>
    <mergeCell ref="C27:F27"/>
    <mergeCell ref="I27:J27"/>
    <mergeCell ref="K27:L27"/>
    <mergeCell ref="N27:O27"/>
    <mergeCell ref="P27:R27"/>
    <mergeCell ref="T27:U27"/>
    <mergeCell ref="V27:W27"/>
    <mergeCell ref="V28:W28"/>
    <mergeCell ref="C29:F29"/>
    <mergeCell ref="I29:J29"/>
    <mergeCell ref="K29:L29"/>
    <mergeCell ref="N29:O29"/>
    <mergeCell ref="P29:R29"/>
    <mergeCell ref="T29:U29"/>
    <mergeCell ref="V29:W29"/>
    <mergeCell ref="C28:F28"/>
    <mergeCell ref="I28:J28"/>
    <mergeCell ref="K28:L28"/>
    <mergeCell ref="N28:O28"/>
    <mergeCell ref="P28:R28"/>
    <mergeCell ref="T28:U28"/>
    <mergeCell ref="I23:J23"/>
    <mergeCell ref="V23:W23"/>
    <mergeCell ref="C26:F26"/>
    <mergeCell ref="I26:J26"/>
    <mergeCell ref="K26:L26"/>
    <mergeCell ref="N26:O26"/>
    <mergeCell ref="P26:R26"/>
    <mergeCell ref="T26:U26"/>
    <mergeCell ref="V26:W26"/>
    <mergeCell ref="C25:F25"/>
    <mergeCell ref="I25:J25"/>
    <mergeCell ref="K25:L25"/>
    <mergeCell ref="N25:O25"/>
    <mergeCell ref="P25:R25"/>
    <mergeCell ref="T25:U25"/>
    <mergeCell ref="V25:W25"/>
  </mergeCells>
  <phoneticPr fontId="46" type="noConversion"/>
  <conditionalFormatting sqref="H29:W63">
    <cfRule type="expression" dxfId="38" priority="30">
      <formula>AND($B29="",$C29="")</formula>
    </cfRule>
  </conditionalFormatting>
  <conditionalFormatting sqref="K29:K63">
    <cfRule type="expression" dxfId="37" priority="34">
      <formula>NOT($H29="Utvärderingskriterium")</formula>
    </cfRule>
  </conditionalFormatting>
  <conditionalFormatting sqref="N41:W63 N29:W38">
    <cfRule type="expression" dxfId="36" priority="35">
      <formula>AND($M29="Nej")</formula>
    </cfRule>
  </conditionalFormatting>
  <conditionalFormatting sqref="M29:M63">
    <cfRule type="expression" dxfId="35" priority="32" stopIfTrue="1">
      <formula>AND(H29="Ska",M29="Nej")</formula>
    </cfRule>
  </conditionalFormatting>
  <conditionalFormatting sqref="T29:U63">
    <cfRule type="expression" dxfId="34" priority="36" stopIfTrue="1">
      <formula>AND($S29="Uppfylls Delvis",$H29="Utvärderingskriterium")</formula>
    </cfRule>
  </conditionalFormatting>
  <conditionalFormatting sqref="I29:W63">
    <cfRule type="expression" dxfId="33" priority="31">
      <formula>AND($H29="")</formula>
    </cfRule>
  </conditionalFormatting>
  <conditionalFormatting sqref="H27:W27">
    <cfRule type="expression" dxfId="32" priority="14">
      <formula>AND($B27="",$C27="")</formula>
    </cfRule>
  </conditionalFormatting>
  <conditionalFormatting sqref="K27">
    <cfRule type="expression" dxfId="31" priority="17">
      <formula>NOT($H27="Utvärderingskriterium")</formula>
    </cfRule>
  </conditionalFormatting>
  <conditionalFormatting sqref="N27:W27">
    <cfRule type="expression" dxfId="30" priority="18">
      <formula>AND($M27="Nej")</formula>
    </cfRule>
  </conditionalFormatting>
  <conditionalFormatting sqref="M27">
    <cfRule type="expression" dxfId="29" priority="16" stopIfTrue="1">
      <formula>AND(H27="Ska",M27="Nej")</formula>
    </cfRule>
  </conditionalFormatting>
  <conditionalFormatting sqref="T27:U27">
    <cfRule type="expression" dxfId="28" priority="19" stopIfTrue="1">
      <formula>$S27="Uppfylls Delvis"</formula>
    </cfRule>
  </conditionalFormatting>
  <conditionalFormatting sqref="I27:W27">
    <cfRule type="expression" dxfId="27" priority="15">
      <formula>AND($H27="")</formula>
    </cfRule>
  </conditionalFormatting>
  <conditionalFormatting sqref="H28:W28">
    <cfRule type="expression" dxfId="26" priority="8">
      <formula>AND($B28="",$C28="")</formula>
    </cfRule>
  </conditionalFormatting>
  <conditionalFormatting sqref="K28">
    <cfRule type="expression" dxfId="25" priority="11">
      <formula>NOT($H28="Utvärderingskriterium")</formula>
    </cfRule>
  </conditionalFormatting>
  <conditionalFormatting sqref="N28:W28">
    <cfRule type="expression" dxfId="24" priority="12">
      <formula>AND($M28="Nej")</formula>
    </cfRule>
  </conditionalFormatting>
  <conditionalFormatting sqref="M28">
    <cfRule type="expression" dxfId="23" priority="10" stopIfTrue="1">
      <formula>AND(H28="Ska",M28="Nej")</formula>
    </cfRule>
  </conditionalFormatting>
  <conditionalFormatting sqref="T28:U28">
    <cfRule type="expression" dxfId="22" priority="13" stopIfTrue="1">
      <formula>$S28="Uppfylls Delvis"</formula>
    </cfRule>
  </conditionalFormatting>
  <conditionalFormatting sqref="I28:W28">
    <cfRule type="expression" dxfId="21" priority="9">
      <formula>AND($H28="")</formula>
    </cfRule>
  </conditionalFormatting>
  <conditionalFormatting sqref="AA27:AA63">
    <cfRule type="expression" dxfId="20" priority="6">
      <formula>$Y27&lt;&gt;""</formula>
    </cfRule>
  </conditionalFormatting>
  <conditionalFormatting sqref="B6">
    <cfRule type="expression" dxfId="19" priority="5" stopIfTrue="1">
      <formula>"OM($E$17&gt;0 och $E$16=0)"</formula>
    </cfRule>
  </conditionalFormatting>
  <conditionalFormatting sqref="B2">
    <cfRule type="expression" dxfId="18" priority="4" stopIfTrue="1">
      <formula>"OM($E$17&gt;0 och $E$16=0)"</formula>
    </cfRule>
  </conditionalFormatting>
  <conditionalFormatting sqref="Z27:AA63 C27:X63">
    <cfRule type="expression" dxfId="17" priority="3">
      <formula>$B27="8. SLA - Maximalt vitesbelopp och eller intervaller ändras i flik 5-7"</formula>
    </cfRule>
  </conditionalFormatting>
  <conditionalFormatting sqref="N40:W40">
    <cfRule type="expression" dxfId="16" priority="40">
      <formula>AND($M39="Nej")</formula>
    </cfRule>
  </conditionalFormatting>
  <conditionalFormatting sqref="N39:W39">
    <cfRule type="expression" dxfId="15" priority="41">
      <formula>AND(#REF!="Nej")</formula>
    </cfRule>
  </conditionalFormatting>
  <dataValidations count="12">
    <dataValidation allowBlank="1" prompt="Du kan välja att lägga på en fast kostnad istället för en procent." sqref="K26:L26" xr:uid="{B44E8636-0B2F-4C68-9022-4C92C8768DEA}"/>
    <dataValidation allowBlank="1" prompt="Skall-krav : måste vara uppfyllt för att leverantören alls skall kunna bli aktuell i upphandlingen._x000a_Bör-krav : är bör-kravet uppfyllt så får leverantören ett avdrag på priset_x000a_" sqref="H26" xr:uid="{7BD80BA4-2097-4FC2-BC2E-AC2918B12EBD}"/>
    <dataValidation allowBlank="1" prompt="Är kravet uppfyllt?" sqref="S26" xr:uid="{626CCB18-4448-4D3E-BAFE-97B384E93FB9}"/>
    <dataValidation type="whole" allowBlank="1" showInputMessage="1" showErrorMessage="1" sqref="AK27:AK59" xr:uid="{BF24AC4A-AD31-477B-BA1D-3986B7404FB1}">
      <formula1>0</formula1>
      <formula2>100</formula2>
    </dataValidation>
    <dataValidation type="list" allowBlank="1" showInputMessage="1" showErrorMessage="1" sqref="AH60:AH63 AB60:AB63 X60:X63" xr:uid="{2E541B78-EDAA-46A5-9EB8-A984B3C486F2}">
      <formula1>"Ja, Nej"</formula1>
    </dataValidation>
    <dataValidation allowBlank="1" promptTitle="Fritext" prompt="Beskriv vad det är för krav" sqref="C26:F26" xr:uid="{B1019272-B7A0-4D9C-AD3E-F07F7CB20C6F}"/>
    <dataValidation allowBlank="1" prompt="Hur verifieras kravet, skall det göras genom en specifik bilaga eller ett produktblad?" sqref="I26:J26" xr:uid="{E530393B-6733-489A-B7DE-E530FAF34597}"/>
    <dataValidation allowBlank="1" prompt="Länk eller referens till verifikat" sqref="N26:O26" xr:uid="{04F811B1-D029-42C9-834C-B9CF20EDBC1A}"/>
    <dataValidation allowBlank="1" prompt="Om kravet är delvis uppfyllt kan en annat belopp skrivas in här." sqref="T26:U26" xr:uid="{4CADC366-40AA-4A77-9C68-06E24E5BB5B6}"/>
    <dataValidation type="list" allowBlank="1" showInputMessage="1" showErrorMessage="1" sqref="H27:H63" xr:uid="{4A4625AC-3546-4AF1-961E-10180ECDF5D8}">
      <formula1>"Obligatoriskt krav,Utvärderingskriterium"</formula1>
    </dataValidation>
    <dataValidation type="decimal" operator="greaterThanOrEqual" allowBlank="1" showInputMessage="1" showErrorMessage="1" sqref="K27:L63" xr:uid="{F8C6966A-52AE-4645-B957-7DACD26A3AA9}">
      <formula1>0</formula1>
    </dataValidation>
    <dataValidation type="list" allowBlank="1" showInputMessage="1" showErrorMessage="1" sqref="M27:M63" xr:uid="{5F4BBEF8-B436-4D27-B037-E92BACA2205C}">
      <formula1>"Ja,Delvis,Nej"</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991434A-8A9D-440B-B435-B6326DAFE123}">
          <x14:formula1>
            <xm:f>Admin!$AC$5:$AC$7</xm:f>
          </x14:formula1>
          <xm:sqref>S27:S63</xm:sqref>
        </x14:dataValidation>
        <x14:dataValidation type="list" allowBlank="1" showInputMessage="1" showErrorMessage="1" xr:uid="{110F8828-4F34-4C4A-93FE-70AC6401DF25}">
          <x14:formula1>
            <xm:f>Admin!$F$4:$F$12</xm:f>
          </x14:formula1>
          <xm:sqref>B27:B63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E15A-3A63-4805-87A5-193175CB9D44}">
  <sheetPr codeName="Sheet7">
    <tabColor rgb="FFFFCCCC"/>
  </sheetPr>
  <dimension ref="B3:L77"/>
  <sheetViews>
    <sheetView zoomScale="75" zoomScaleNormal="75" workbookViewId="0">
      <selection activeCell="G40" sqref="G40"/>
    </sheetView>
  </sheetViews>
  <sheetFormatPr defaultColWidth="13.42578125" defaultRowHeight="12.75" x14ac:dyDescent="0.2"/>
  <cols>
    <col min="1" max="16384" width="13.42578125" style="75"/>
  </cols>
  <sheetData>
    <row r="3" spans="2:12" ht="15.75" customHeight="1" x14ac:dyDescent="0.2">
      <c r="B3" s="182" t="s">
        <v>172</v>
      </c>
      <c r="C3" s="182"/>
      <c r="D3" s="182"/>
      <c r="E3" s="182"/>
      <c r="F3" s="182"/>
      <c r="G3" s="182"/>
      <c r="H3" s="182"/>
      <c r="I3" s="182"/>
      <c r="J3" s="182"/>
      <c r="K3" s="182"/>
      <c r="L3" s="182"/>
    </row>
    <row r="4" spans="2:12" ht="15.75" customHeight="1" x14ac:dyDescent="0.2">
      <c r="B4" s="182"/>
      <c r="C4" s="182"/>
      <c r="D4" s="182"/>
      <c r="E4" s="182"/>
      <c r="F4" s="182"/>
      <c r="G4" s="182"/>
      <c r="H4" s="182"/>
      <c r="I4" s="182"/>
      <c r="J4" s="182"/>
      <c r="K4" s="182"/>
      <c r="L4" s="182"/>
    </row>
    <row r="5" spans="2:12" ht="15.75" customHeight="1" x14ac:dyDescent="0.2">
      <c r="B5" s="182"/>
      <c r="C5" s="182"/>
      <c r="D5" s="182"/>
      <c r="E5" s="182"/>
      <c r="F5" s="182"/>
      <c r="G5" s="182"/>
      <c r="H5" s="182"/>
      <c r="I5" s="182"/>
      <c r="J5" s="182"/>
      <c r="K5" s="182"/>
      <c r="L5" s="182"/>
    </row>
    <row r="6" spans="2:12" ht="15.75" customHeight="1" x14ac:dyDescent="0.2">
      <c r="B6" s="182"/>
      <c r="C6" s="182"/>
      <c r="D6" s="182"/>
      <c r="E6" s="182"/>
      <c r="F6" s="182"/>
      <c r="G6" s="182"/>
      <c r="H6" s="182"/>
      <c r="I6" s="182"/>
      <c r="J6" s="182"/>
      <c r="K6" s="182"/>
      <c r="L6" s="182"/>
    </row>
    <row r="7" spans="2:12" ht="15.75" customHeight="1" x14ac:dyDescent="0.2">
      <c r="B7" s="182"/>
      <c r="C7" s="182"/>
      <c r="D7" s="182"/>
      <c r="E7" s="182"/>
      <c r="F7" s="182"/>
      <c r="G7" s="182"/>
      <c r="H7" s="182"/>
      <c r="I7" s="182"/>
      <c r="J7" s="182"/>
      <c r="K7" s="182"/>
      <c r="L7" s="182"/>
    </row>
    <row r="8" spans="2:12" ht="15.75" customHeight="1" x14ac:dyDescent="0.2">
      <c r="B8" s="182"/>
      <c r="C8" s="182"/>
      <c r="D8" s="182"/>
      <c r="E8" s="182"/>
      <c r="F8" s="182"/>
      <c r="G8" s="182"/>
      <c r="H8" s="182"/>
      <c r="I8" s="182"/>
      <c r="J8" s="182"/>
      <c r="K8" s="182"/>
      <c r="L8" s="182"/>
    </row>
    <row r="9" spans="2:12" ht="15.75" customHeight="1" x14ac:dyDescent="0.2">
      <c r="B9" s="182"/>
      <c r="C9" s="182"/>
      <c r="D9" s="182"/>
      <c r="E9" s="182"/>
      <c r="F9" s="182"/>
      <c r="G9" s="182"/>
      <c r="H9" s="182"/>
      <c r="I9" s="182"/>
      <c r="J9" s="182"/>
      <c r="K9" s="182"/>
      <c r="L9" s="182"/>
    </row>
    <row r="10" spans="2:12" x14ac:dyDescent="0.2">
      <c r="B10" s="182"/>
      <c r="C10" s="182"/>
      <c r="D10" s="182"/>
      <c r="E10" s="182"/>
      <c r="F10" s="182"/>
      <c r="G10" s="182"/>
      <c r="H10" s="182"/>
      <c r="I10" s="182"/>
      <c r="J10" s="182"/>
      <c r="K10" s="182"/>
      <c r="L10" s="182"/>
    </row>
    <row r="12" spans="2:12" x14ac:dyDescent="0.2">
      <c r="B12" s="76"/>
      <c r="C12" s="76"/>
      <c r="D12" s="76"/>
      <c r="I12" s="76"/>
    </row>
    <row r="13" spans="2:12" ht="15.75" customHeight="1" x14ac:dyDescent="0.2">
      <c r="B13" s="183" t="s">
        <v>32</v>
      </c>
      <c r="C13" s="183"/>
      <c r="D13" s="183"/>
      <c r="E13" s="183"/>
      <c r="F13" s="183"/>
      <c r="G13" s="184">
        <v>2500</v>
      </c>
      <c r="H13" s="184"/>
      <c r="I13" s="184"/>
      <c r="J13" s="184"/>
      <c r="K13" s="184"/>
      <c r="L13" s="184"/>
    </row>
    <row r="14" spans="2:12" x14ac:dyDescent="0.2">
      <c r="B14" s="183"/>
      <c r="C14" s="183"/>
      <c r="D14" s="183"/>
      <c r="E14" s="183"/>
      <c r="F14" s="183"/>
      <c r="G14" s="184"/>
      <c r="H14" s="184"/>
      <c r="I14" s="184"/>
      <c r="J14" s="184"/>
      <c r="K14" s="184"/>
      <c r="L14" s="184"/>
    </row>
    <row r="16" spans="2:12" ht="15.75" customHeight="1" x14ac:dyDescent="0.2">
      <c r="B16" s="185" t="s">
        <v>33</v>
      </c>
      <c r="C16" s="185"/>
      <c r="D16" s="185"/>
      <c r="E16" s="186" t="s">
        <v>34</v>
      </c>
      <c r="F16" s="187"/>
      <c r="G16" s="188"/>
      <c r="H16" s="186" t="s">
        <v>35</v>
      </c>
      <c r="I16" s="188"/>
      <c r="J16" s="186" t="s">
        <v>36</v>
      </c>
      <c r="K16" s="192"/>
      <c r="L16" s="188" t="s">
        <v>37</v>
      </c>
    </row>
    <row r="17" spans="2:12" ht="15.75" customHeight="1" x14ac:dyDescent="0.2">
      <c r="B17" s="185"/>
      <c r="C17" s="185"/>
      <c r="D17" s="185"/>
      <c r="E17" s="189"/>
      <c r="F17" s="190"/>
      <c r="G17" s="191"/>
      <c r="H17" s="189"/>
      <c r="I17" s="191"/>
      <c r="J17" s="193"/>
      <c r="K17" s="194"/>
      <c r="L17" s="194"/>
    </row>
    <row r="18" spans="2:12" ht="15.75" customHeight="1" x14ac:dyDescent="0.2">
      <c r="B18" s="185"/>
      <c r="C18" s="185"/>
      <c r="D18" s="185"/>
      <c r="E18" s="189"/>
      <c r="F18" s="190"/>
      <c r="G18" s="191"/>
      <c r="H18" s="189"/>
      <c r="I18" s="191"/>
      <c r="J18" s="193"/>
      <c r="K18" s="194"/>
      <c r="L18" s="194"/>
    </row>
    <row r="19" spans="2:12" x14ac:dyDescent="0.2">
      <c r="B19" s="206"/>
      <c r="C19" s="206"/>
      <c r="D19" s="206"/>
      <c r="E19" s="198">
        <v>1</v>
      </c>
      <c r="F19" s="199"/>
      <c r="G19" s="77">
        <v>0.9</v>
      </c>
      <c r="H19" s="178">
        <v>0</v>
      </c>
      <c r="I19" s="179"/>
      <c r="J19" s="180">
        <f t="shared" ref="J19:J23" si="0">H19*$G$13</f>
        <v>0</v>
      </c>
      <c r="K19" s="181"/>
      <c r="L19" s="71" t="str">
        <f>IF(AND($B$19&lt;=E19,$B$19&gt;=G19),J19,"")</f>
        <v/>
      </c>
    </row>
    <row r="20" spans="2:12" x14ac:dyDescent="0.2">
      <c r="B20" s="206"/>
      <c r="C20" s="206"/>
      <c r="D20" s="206"/>
      <c r="E20" s="198">
        <v>0.89990000000000003</v>
      </c>
      <c r="F20" s="199"/>
      <c r="G20" s="77">
        <v>0.8</v>
      </c>
      <c r="H20" s="178">
        <v>0.25</v>
      </c>
      <c r="I20" s="179"/>
      <c r="J20" s="180">
        <f t="shared" si="0"/>
        <v>625</v>
      </c>
      <c r="K20" s="181"/>
      <c r="L20" s="71" t="str">
        <f t="shared" ref="L20:L22" si="1">IF(AND($B$19&lt;=E20,$B$19&gt;=G20),J20,"")</f>
        <v/>
      </c>
    </row>
    <row r="21" spans="2:12" x14ac:dyDescent="0.2">
      <c r="B21" s="206"/>
      <c r="C21" s="206"/>
      <c r="D21" s="206"/>
      <c r="E21" s="198">
        <v>0.79990000000000006</v>
      </c>
      <c r="F21" s="199"/>
      <c r="G21" s="77">
        <v>0.7</v>
      </c>
      <c r="H21" s="178">
        <v>0.5</v>
      </c>
      <c r="I21" s="179"/>
      <c r="J21" s="180">
        <f t="shared" si="0"/>
        <v>1250</v>
      </c>
      <c r="K21" s="181"/>
      <c r="L21" s="71" t="str">
        <f t="shared" si="1"/>
        <v/>
      </c>
    </row>
    <row r="22" spans="2:12" ht="15.75" customHeight="1" x14ac:dyDescent="0.2">
      <c r="B22" s="206"/>
      <c r="C22" s="206"/>
      <c r="D22" s="206"/>
      <c r="E22" s="198">
        <v>0.69989999999999997</v>
      </c>
      <c r="F22" s="199"/>
      <c r="G22" s="77">
        <v>0.6</v>
      </c>
      <c r="H22" s="178">
        <v>0.75</v>
      </c>
      <c r="I22" s="179"/>
      <c r="J22" s="180">
        <f t="shared" si="0"/>
        <v>1875</v>
      </c>
      <c r="K22" s="181"/>
      <c r="L22" s="71" t="str">
        <f t="shared" si="1"/>
        <v/>
      </c>
    </row>
    <row r="23" spans="2:12" ht="15.75" customHeight="1" x14ac:dyDescent="0.2">
      <c r="B23" s="207"/>
      <c r="C23" s="207"/>
      <c r="D23" s="207"/>
      <c r="E23" s="200">
        <v>0.59989999999999999</v>
      </c>
      <c r="F23" s="201"/>
      <c r="G23" s="78">
        <v>0.5</v>
      </c>
      <c r="H23" s="202">
        <v>1</v>
      </c>
      <c r="I23" s="203"/>
      <c r="J23" s="204">
        <f t="shared" si="0"/>
        <v>2500</v>
      </c>
      <c r="K23" s="205"/>
      <c r="L23" s="71">
        <f>IF(AND($B$19&lt;=E23,$B$19&gt;=0),J23,"")</f>
        <v>2500</v>
      </c>
    </row>
    <row r="24" spans="2:12" ht="15.75" customHeight="1" x14ac:dyDescent="0.2">
      <c r="B24" s="195" t="s">
        <v>193</v>
      </c>
      <c r="C24" s="195"/>
      <c r="D24" s="195"/>
      <c r="E24" s="196" t="str">
        <f>IF(B19="","",SUM(L19:L23))</f>
        <v/>
      </c>
      <c r="F24" s="197"/>
      <c r="G24" s="197"/>
      <c r="H24" s="197"/>
      <c r="I24" s="197"/>
      <c r="J24" s="197"/>
      <c r="K24" s="197"/>
      <c r="L24" s="197"/>
    </row>
    <row r="25" spans="2:12" x14ac:dyDescent="0.2">
      <c r="B25" s="195"/>
      <c r="C25" s="195"/>
      <c r="D25" s="195"/>
      <c r="E25" s="196"/>
      <c r="F25" s="197"/>
      <c r="G25" s="197"/>
      <c r="H25" s="197"/>
      <c r="I25" s="197"/>
      <c r="J25" s="197"/>
      <c r="K25" s="197"/>
      <c r="L25" s="197"/>
    </row>
    <row r="26" spans="2:12" x14ac:dyDescent="0.2">
      <c r="B26" s="79"/>
      <c r="C26" s="79"/>
      <c r="D26" s="79"/>
      <c r="E26" s="79"/>
      <c r="F26" s="79"/>
      <c r="G26" s="79"/>
      <c r="H26" s="79"/>
      <c r="I26" s="79"/>
      <c r="J26" s="79"/>
    </row>
    <row r="27" spans="2:12" x14ac:dyDescent="0.2">
      <c r="B27" s="79"/>
      <c r="C27" s="79"/>
      <c r="D27" s="79"/>
      <c r="E27" s="79"/>
      <c r="F27" s="79"/>
      <c r="G27" s="79"/>
      <c r="H27" s="79"/>
      <c r="I27" s="79"/>
      <c r="J27" s="79"/>
    </row>
    <row r="28" spans="2:12" x14ac:dyDescent="0.2">
      <c r="B28" s="79"/>
      <c r="C28" s="79"/>
      <c r="D28" s="79"/>
      <c r="E28" s="79"/>
      <c r="F28" s="79"/>
      <c r="G28" s="79"/>
      <c r="H28" s="79"/>
      <c r="I28" s="79"/>
      <c r="J28" s="79"/>
    </row>
    <row r="29" spans="2:12" x14ac:dyDescent="0.2">
      <c r="B29" s="79"/>
      <c r="C29" s="79"/>
      <c r="D29" s="79"/>
      <c r="E29" s="79"/>
      <c r="F29" s="79"/>
      <c r="G29" s="79"/>
      <c r="H29" s="79"/>
      <c r="I29" s="79"/>
      <c r="J29" s="79"/>
    </row>
    <row r="30" spans="2:12" x14ac:dyDescent="0.2">
      <c r="B30" s="79"/>
      <c r="C30" s="79"/>
      <c r="D30" s="79"/>
      <c r="E30" s="79"/>
      <c r="F30" s="79"/>
      <c r="G30" s="79"/>
      <c r="H30" s="79"/>
      <c r="I30" s="79"/>
      <c r="J30" s="79"/>
    </row>
    <row r="31" spans="2:12" x14ac:dyDescent="0.2">
      <c r="B31" s="79"/>
      <c r="C31" s="79"/>
      <c r="D31" s="79"/>
      <c r="E31" s="79"/>
      <c r="F31" s="79"/>
      <c r="G31" s="79"/>
      <c r="H31" s="79"/>
      <c r="I31" s="79"/>
      <c r="J31" s="79"/>
    </row>
    <row r="32" spans="2:12" x14ac:dyDescent="0.2">
      <c r="B32" s="79"/>
      <c r="C32" s="79"/>
      <c r="D32" s="79"/>
      <c r="E32" s="79"/>
      <c r="F32" s="79"/>
      <c r="G32" s="79"/>
      <c r="H32" s="79"/>
      <c r="I32" s="79"/>
      <c r="J32" s="79"/>
    </row>
    <row r="33" spans="2:10" x14ac:dyDescent="0.2">
      <c r="B33" s="79"/>
      <c r="C33" s="79"/>
      <c r="D33" s="79"/>
      <c r="E33" s="79"/>
      <c r="F33" s="79"/>
      <c r="G33" s="79"/>
      <c r="H33" s="79"/>
      <c r="I33" s="79"/>
      <c r="J33" s="79"/>
    </row>
    <row r="34" spans="2:10" x14ac:dyDescent="0.2">
      <c r="B34" s="79"/>
      <c r="C34" s="79"/>
      <c r="D34" s="79"/>
      <c r="E34" s="79"/>
      <c r="F34" s="79"/>
      <c r="G34" s="79"/>
      <c r="H34" s="79"/>
      <c r="I34" s="79"/>
      <c r="J34" s="79"/>
    </row>
    <row r="35" spans="2:10" x14ac:dyDescent="0.2">
      <c r="B35" s="79"/>
      <c r="C35" s="79"/>
      <c r="D35" s="79"/>
      <c r="E35" s="79"/>
      <c r="F35" s="79"/>
      <c r="G35" s="79"/>
      <c r="H35" s="79"/>
      <c r="I35" s="79"/>
      <c r="J35" s="79"/>
    </row>
    <row r="36" spans="2:10" x14ac:dyDescent="0.2">
      <c r="B36" s="79"/>
      <c r="C36" s="79"/>
      <c r="D36" s="79"/>
      <c r="E36" s="79"/>
      <c r="F36" s="79"/>
      <c r="G36" s="79"/>
      <c r="H36" s="79"/>
      <c r="I36" s="79"/>
      <c r="J36" s="79"/>
    </row>
    <row r="37" spans="2:10" x14ac:dyDescent="0.2">
      <c r="B37" s="79"/>
      <c r="C37" s="79"/>
      <c r="D37" s="79"/>
      <c r="E37" s="79"/>
      <c r="F37" s="79"/>
      <c r="G37" s="79"/>
      <c r="H37" s="79"/>
      <c r="I37" s="79"/>
      <c r="J37" s="79"/>
    </row>
    <row r="38" spans="2:10" x14ac:dyDescent="0.2">
      <c r="B38" s="79"/>
      <c r="C38" s="79"/>
      <c r="D38" s="79"/>
      <c r="E38" s="79"/>
      <c r="F38" s="79"/>
      <c r="G38" s="79"/>
      <c r="H38" s="79"/>
      <c r="I38" s="79"/>
      <c r="J38" s="79"/>
    </row>
    <row r="39" spans="2:10" x14ac:dyDescent="0.2">
      <c r="B39" s="79"/>
      <c r="C39" s="79"/>
      <c r="D39" s="79"/>
      <c r="E39" s="79"/>
      <c r="F39" s="79"/>
      <c r="G39" s="79"/>
      <c r="H39" s="79"/>
      <c r="I39" s="79"/>
      <c r="J39" s="79"/>
    </row>
    <row r="40" spans="2:10" x14ac:dyDescent="0.2">
      <c r="B40" s="79"/>
      <c r="C40" s="79"/>
      <c r="D40" s="79"/>
      <c r="E40" s="79"/>
      <c r="F40" s="79"/>
      <c r="G40" s="79"/>
      <c r="H40" s="79"/>
      <c r="I40" s="79"/>
      <c r="J40" s="79"/>
    </row>
    <row r="41" spans="2:10" x14ac:dyDescent="0.2">
      <c r="B41" s="79"/>
      <c r="C41" s="79"/>
      <c r="D41" s="79"/>
      <c r="E41" s="79"/>
      <c r="F41" s="79"/>
      <c r="G41" s="79"/>
      <c r="H41" s="79"/>
      <c r="I41" s="79"/>
      <c r="J41" s="79"/>
    </row>
    <row r="42" spans="2:10" x14ac:dyDescent="0.2">
      <c r="B42" s="79"/>
      <c r="C42" s="79"/>
      <c r="D42" s="79"/>
      <c r="E42" s="79"/>
      <c r="F42" s="79"/>
      <c r="G42" s="79"/>
      <c r="H42" s="79"/>
      <c r="I42" s="79"/>
      <c r="J42" s="79"/>
    </row>
    <row r="43" spans="2:10" x14ac:dyDescent="0.2">
      <c r="B43" s="79"/>
      <c r="C43" s="79"/>
      <c r="D43" s="79"/>
      <c r="E43" s="79"/>
      <c r="F43" s="79"/>
      <c r="G43" s="79"/>
      <c r="H43" s="79"/>
      <c r="I43" s="79"/>
      <c r="J43" s="79"/>
    </row>
    <row r="44" spans="2:10" x14ac:dyDescent="0.2">
      <c r="B44" s="79"/>
      <c r="C44" s="79"/>
      <c r="D44" s="79"/>
      <c r="E44" s="79"/>
      <c r="F44" s="79"/>
      <c r="G44" s="79"/>
      <c r="H44" s="79"/>
      <c r="I44" s="79"/>
      <c r="J44" s="79"/>
    </row>
    <row r="45" spans="2:10" x14ac:dyDescent="0.2">
      <c r="B45" s="79"/>
      <c r="C45" s="79"/>
      <c r="D45" s="79"/>
      <c r="E45" s="79"/>
      <c r="F45" s="79"/>
      <c r="G45" s="79"/>
      <c r="H45" s="79"/>
      <c r="I45" s="79"/>
      <c r="J45" s="79"/>
    </row>
    <row r="46" spans="2:10" x14ac:dyDescent="0.2">
      <c r="B46" s="79"/>
      <c r="C46" s="79"/>
      <c r="D46" s="79"/>
      <c r="E46" s="79"/>
      <c r="F46" s="79"/>
      <c r="G46" s="79"/>
      <c r="H46" s="79"/>
      <c r="I46" s="79"/>
      <c r="J46" s="79"/>
    </row>
    <row r="47" spans="2:10" x14ac:dyDescent="0.2">
      <c r="B47" s="79"/>
      <c r="C47" s="79"/>
      <c r="D47" s="79"/>
      <c r="E47" s="79"/>
      <c r="F47" s="79"/>
      <c r="G47" s="79"/>
      <c r="H47" s="79"/>
      <c r="I47" s="79"/>
      <c r="J47" s="79"/>
    </row>
    <row r="48" spans="2:10" x14ac:dyDescent="0.2">
      <c r="B48" s="79"/>
      <c r="C48" s="79"/>
      <c r="D48" s="79"/>
      <c r="E48" s="79"/>
      <c r="F48" s="79"/>
      <c r="G48" s="79"/>
      <c r="H48" s="79"/>
      <c r="I48" s="79"/>
      <c r="J48" s="79"/>
    </row>
    <row r="49" spans="2:10" x14ac:dyDescent="0.2">
      <c r="B49" s="79"/>
      <c r="C49" s="79"/>
      <c r="D49" s="79"/>
      <c r="E49" s="79"/>
      <c r="F49" s="79"/>
      <c r="G49" s="79"/>
      <c r="H49" s="79"/>
      <c r="I49" s="79"/>
      <c r="J49" s="79"/>
    </row>
    <row r="50" spans="2:10" x14ac:dyDescent="0.2">
      <c r="B50" s="79"/>
      <c r="C50" s="79"/>
      <c r="D50" s="79"/>
      <c r="E50" s="79"/>
      <c r="F50" s="79"/>
      <c r="G50" s="79"/>
      <c r="H50" s="79"/>
      <c r="I50" s="79"/>
      <c r="J50" s="79"/>
    </row>
    <row r="51" spans="2:10" x14ac:dyDescent="0.2">
      <c r="B51" s="79"/>
      <c r="C51" s="79"/>
      <c r="D51" s="79"/>
      <c r="E51" s="79"/>
      <c r="F51" s="79"/>
      <c r="G51" s="79"/>
      <c r="H51" s="79"/>
      <c r="I51" s="79"/>
      <c r="J51" s="79"/>
    </row>
    <row r="52" spans="2:10" x14ac:dyDescent="0.2">
      <c r="B52" s="79"/>
      <c r="C52" s="79"/>
      <c r="D52" s="79"/>
      <c r="E52" s="79"/>
      <c r="F52" s="79"/>
      <c r="G52" s="79"/>
      <c r="H52" s="79"/>
      <c r="I52" s="79"/>
      <c r="J52" s="79"/>
    </row>
    <row r="53" spans="2:10" x14ac:dyDescent="0.2">
      <c r="B53" s="79"/>
      <c r="C53" s="79"/>
      <c r="D53" s="79"/>
      <c r="E53" s="79"/>
      <c r="F53" s="79"/>
      <c r="G53" s="79"/>
      <c r="H53" s="79"/>
      <c r="I53" s="79"/>
      <c r="J53" s="79"/>
    </row>
    <row r="54" spans="2:10" x14ac:dyDescent="0.2">
      <c r="B54" s="79"/>
      <c r="C54" s="79"/>
      <c r="D54" s="79"/>
      <c r="E54" s="79"/>
      <c r="F54" s="79"/>
      <c r="G54" s="79"/>
      <c r="H54" s="79"/>
      <c r="I54" s="79"/>
      <c r="J54" s="79"/>
    </row>
    <row r="55" spans="2:10" x14ac:dyDescent="0.2">
      <c r="B55" s="79"/>
      <c r="C55" s="79"/>
      <c r="D55" s="79"/>
      <c r="E55" s="79"/>
      <c r="F55" s="79"/>
      <c r="G55" s="79"/>
      <c r="H55" s="79"/>
      <c r="I55" s="79"/>
      <c r="J55" s="79"/>
    </row>
    <row r="56" spans="2:10" x14ac:dyDescent="0.2">
      <c r="B56" s="79"/>
      <c r="C56" s="79"/>
      <c r="D56" s="79"/>
      <c r="E56" s="79"/>
      <c r="F56" s="79"/>
      <c r="G56" s="79"/>
      <c r="H56" s="79"/>
      <c r="I56" s="79"/>
      <c r="J56" s="79"/>
    </row>
    <row r="57" spans="2:10" x14ac:dyDescent="0.2">
      <c r="B57" s="79"/>
      <c r="C57" s="79"/>
      <c r="D57" s="79"/>
      <c r="E57" s="79"/>
      <c r="F57" s="79"/>
      <c r="G57" s="79"/>
      <c r="H57" s="79"/>
      <c r="I57" s="79"/>
      <c r="J57" s="79"/>
    </row>
    <row r="58" spans="2:10" x14ac:dyDescent="0.2">
      <c r="B58" s="79"/>
      <c r="C58" s="79"/>
      <c r="D58" s="79"/>
      <c r="E58" s="79"/>
      <c r="F58" s="79"/>
      <c r="G58" s="79"/>
      <c r="H58" s="79"/>
      <c r="I58" s="79"/>
      <c r="J58" s="79"/>
    </row>
    <row r="59" spans="2:10" x14ac:dyDescent="0.2">
      <c r="B59" s="79"/>
      <c r="C59" s="79"/>
      <c r="D59" s="79"/>
      <c r="E59" s="79"/>
      <c r="F59" s="79"/>
      <c r="G59" s="79"/>
      <c r="H59" s="79"/>
      <c r="I59" s="79"/>
      <c r="J59" s="79"/>
    </row>
    <row r="60" spans="2:10" x14ac:dyDescent="0.2">
      <c r="B60" s="79"/>
      <c r="C60" s="79"/>
      <c r="D60" s="79"/>
      <c r="E60" s="79"/>
      <c r="F60" s="79"/>
      <c r="G60" s="79"/>
      <c r="H60" s="79"/>
      <c r="I60" s="79"/>
      <c r="J60" s="79"/>
    </row>
    <row r="61" spans="2:10" x14ac:dyDescent="0.2">
      <c r="B61" s="79"/>
      <c r="C61" s="79"/>
      <c r="D61" s="79"/>
      <c r="E61" s="79"/>
      <c r="F61" s="79"/>
      <c r="G61" s="79"/>
      <c r="H61" s="79"/>
      <c r="I61" s="79"/>
      <c r="J61" s="79"/>
    </row>
    <row r="62" spans="2:10" x14ac:dyDescent="0.2">
      <c r="B62" s="79"/>
      <c r="C62" s="79"/>
      <c r="D62" s="79"/>
      <c r="E62" s="79"/>
      <c r="F62" s="79"/>
      <c r="G62" s="79"/>
      <c r="H62" s="79"/>
      <c r="I62" s="79"/>
      <c r="J62" s="79"/>
    </row>
    <row r="63" spans="2:10" x14ac:dyDescent="0.2">
      <c r="B63" s="79"/>
      <c r="C63" s="79"/>
      <c r="D63" s="79"/>
      <c r="E63" s="79"/>
      <c r="F63" s="79"/>
      <c r="G63" s="79"/>
      <c r="H63" s="79"/>
      <c r="I63" s="79"/>
      <c r="J63" s="79"/>
    </row>
    <row r="64" spans="2:10" x14ac:dyDescent="0.2">
      <c r="B64" s="79"/>
      <c r="C64" s="79"/>
      <c r="D64" s="79"/>
      <c r="E64" s="79"/>
      <c r="F64" s="79"/>
      <c r="G64" s="79"/>
      <c r="H64" s="79"/>
      <c r="I64" s="79"/>
      <c r="J64" s="79"/>
    </row>
    <row r="65" spans="2:10" x14ac:dyDescent="0.2">
      <c r="B65" s="79"/>
      <c r="C65" s="79"/>
      <c r="D65" s="79"/>
      <c r="E65" s="79"/>
      <c r="F65" s="79"/>
      <c r="G65" s="79"/>
      <c r="H65" s="79"/>
      <c r="I65" s="79"/>
      <c r="J65" s="79"/>
    </row>
    <row r="66" spans="2:10" x14ac:dyDescent="0.2">
      <c r="B66" s="79"/>
      <c r="C66" s="79"/>
      <c r="D66" s="79"/>
      <c r="E66" s="79"/>
      <c r="F66" s="79"/>
      <c r="G66" s="79"/>
      <c r="H66" s="79"/>
      <c r="I66" s="79"/>
      <c r="J66" s="79"/>
    </row>
    <row r="67" spans="2:10" x14ac:dyDescent="0.2">
      <c r="B67" s="79"/>
      <c r="C67" s="79"/>
      <c r="D67" s="79"/>
      <c r="E67" s="79"/>
      <c r="F67" s="79"/>
      <c r="G67" s="79"/>
      <c r="H67" s="79"/>
      <c r="I67" s="79"/>
      <c r="J67" s="79"/>
    </row>
    <row r="68" spans="2:10" x14ac:dyDescent="0.2">
      <c r="B68" s="79"/>
      <c r="C68" s="79"/>
      <c r="D68" s="79"/>
      <c r="E68" s="79"/>
      <c r="F68" s="79"/>
      <c r="G68" s="79"/>
      <c r="H68" s="79"/>
      <c r="I68" s="79"/>
      <c r="J68" s="79"/>
    </row>
    <row r="69" spans="2:10" x14ac:dyDescent="0.2">
      <c r="B69" s="79"/>
      <c r="C69" s="79"/>
      <c r="D69" s="79"/>
      <c r="E69" s="79"/>
      <c r="F69" s="79"/>
      <c r="G69" s="79"/>
      <c r="H69" s="79"/>
      <c r="I69" s="79"/>
      <c r="J69" s="79"/>
    </row>
    <row r="70" spans="2:10" x14ac:dyDescent="0.2">
      <c r="B70" s="79"/>
      <c r="C70" s="79"/>
      <c r="D70" s="79"/>
      <c r="E70" s="79"/>
      <c r="F70" s="79"/>
      <c r="G70" s="79"/>
      <c r="H70" s="79"/>
      <c r="I70" s="79"/>
      <c r="J70" s="79"/>
    </row>
    <row r="71" spans="2:10" x14ac:dyDescent="0.2">
      <c r="B71" s="79"/>
      <c r="C71" s="79"/>
      <c r="D71" s="79"/>
      <c r="E71" s="79"/>
      <c r="F71" s="79"/>
      <c r="G71" s="79"/>
      <c r="H71" s="79"/>
      <c r="I71" s="79"/>
      <c r="J71" s="79"/>
    </row>
    <row r="72" spans="2:10" x14ac:dyDescent="0.2">
      <c r="B72" s="79"/>
      <c r="C72" s="79"/>
      <c r="D72" s="79"/>
      <c r="E72" s="79"/>
      <c r="F72" s="79"/>
      <c r="G72" s="79"/>
      <c r="H72" s="79"/>
      <c r="I72" s="79"/>
      <c r="J72" s="79"/>
    </row>
    <row r="73" spans="2:10" x14ac:dyDescent="0.2">
      <c r="B73" s="79"/>
      <c r="C73" s="79"/>
      <c r="D73" s="79"/>
      <c r="E73" s="79"/>
      <c r="F73" s="79"/>
      <c r="G73" s="79"/>
      <c r="H73" s="79"/>
      <c r="I73" s="79"/>
      <c r="J73" s="79"/>
    </row>
    <row r="74" spans="2:10" x14ac:dyDescent="0.2">
      <c r="B74" s="79"/>
      <c r="C74" s="79"/>
      <c r="D74" s="79"/>
      <c r="E74" s="79"/>
      <c r="F74" s="79"/>
      <c r="G74" s="79"/>
      <c r="H74" s="79"/>
      <c r="I74" s="79"/>
      <c r="J74" s="79"/>
    </row>
    <row r="75" spans="2:10" x14ac:dyDescent="0.2">
      <c r="B75" s="79"/>
      <c r="C75" s="79"/>
      <c r="D75" s="79"/>
      <c r="E75" s="79"/>
      <c r="F75" s="79"/>
      <c r="G75" s="79"/>
      <c r="H75" s="79"/>
      <c r="I75" s="79"/>
      <c r="J75" s="79"/>
    </row>
    <row r="76" spans="2:10" x14ac:dyDescent="0.2">
      <c r="B76" s="79"/>
      <c r="C76" s="79"/>
      <c r="D76" s="79"/>
      <c r="E76" s="79"/>
      <c r="F76" s="79"/>
      <c r="G76" s="79"/>
      <c r="H76" s="79"/>
      <c r="I76" s="79"/>
      <c r="J76" s="79"/>
    </row>
    <row r="77" spans="2:10" x14ac:dyDescent="0.2">
      <c r="B77" s="79"/>
      <c r="C77" s="79"/>
      <c r="D77" s="79"/>
      <c r="E77" s="79"/>
      <c r="F77" s="79"/>
      <c r="G77" s="79"/>
      <c r="H77" s="79"/>
      <c r="I77" s="79"/>
      <c r="J77" s="79"/>
    </row>
  </sheetData>
  <mergeCells count="26">
    <mergeCell ref="B24:D25"/>
    <mergeCell ref="E24:L25"/>
    <mergeCell ref="E22:F22"/>
    <mergeCell ref="H22:I22"/>
    <mergeCell ref="J22:K22"/>
    <mergeCell ref="E23:F23"/>
    <mergeCell ref="H23:I23"/>
    <mergeCell ref="J23:K23"/>
    <mergeCell ref="B19:D23"/>
    <mergeCell ref="E19:F19"/>
    <mergeCell ref="H19:I19"/>
    <mergeCell ref="J19:K19"/>
    <mergeCell ref="E20:F20"/>
    <mergeCell ref="H20:I20"/>
    <mergeCell ref="J20:K20"/>
    <mergeCell ref="E21:F21"/>
    <mergeCell ref="H21:I21"/>
    <mergeCell ref="J21:K21"/>
    <mergeCell ref="B3:L10"/>
    <mergeCell ref="B13:F14"/>
    <mergeCell ref="G13:L14"/>
    <mergeCell ref="B16:D18"/>
    <mergeCell ref="E16:G18"/>
    <mergeCell ref="H16:I18"/>
    <mergeCell ref="J16:K18"/>
    <mergeCell ref="L16:L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42A6C-8104-460D-88F3-AD7AA3F02691}">
  <sheetPr codeName="Sheet8">
    <tabColor rgb="FFFFCCCC"/>
  </sheetPr>
  <dimension ref="B3:J34"/>
  <sheetViews>
    <sheetView zoomScale="75" zoomScaleNormal="75" workbookViewId="0">
      <selection activeCell="B25" sqref="B25:D26"/>
    </sheetView>
  </sheetViews>
  <sheetFormatPr defaultColWidth="13.42578125" defaultRowHeight="15" x14ac:dyDescent="0.25"/>
  <cols>
    <col min="1" max="16384" width="13.42578125" style="6"/>
  </cols>
  <sheetData>
    <row r="3" spans="2:10" x14ac:dyDescent="0.25">
      <c r="B3" s="208" t="s">
        <v>94</v>
      </c>
      <c r="C3" s="209"/>
      <c r="D3" s="209"/>
      <c r="E3" s="209"/>
      <c r="F3" s="209"/>
      <c r="G3" s="209"/>
      <c r="H3" s="209"/>
      <c r="I3" s="209"/>
      <c r="J3" s="210"/>
    </row>
    <row r="4" spans="2:10" x14ac:dyDescent="0.25">
      <c r="B4" s="211"/>
      <c r="C4" s="212"/>
      <c r="D4" s="212"/>
      <c r="E4" s="212"/>
      <c r="F4" s="212"/>
      <c r="G4" s="212"/>
      <c r="H4" s="212"/>
      <c r="I4" s="212"/>
      <c r="J4" s="213"/>
    </row>
    <row r="5" spans="2:10" x14ac:dyDescent="0.25">
      <c r="B5" s="211"/>
      <c r="C5" s="212"/>
      <c r="D5" s="212"/>
      <c r="E5" s="212"/>
      <c r="F5" s="212"/>
      <c r="G5" s="212"/>
      <c r="H5" s="212"/>
      <c r="I5" s="212"/>
      <c r="J5" s="213"/>
    </row>
    <row r="6" spans="2:10" x14ac:dyDescent="0.25">
      <c r="B6" s="211"/>
      <c r="C6" s="212"/>
      <c r="D6" s="212"/>
      <c r="E6" s="212"/>
      <c r="F6" s="212"/>
      <c r="G6" s="212"/>
      <c r="H6" s="212"/>
      <c r="I6" s="212"/>
      <c r="J6" s="213"/>
    </row>
    <row r="7" spans="2:10" x14ac:dyDescent="0.25">
      <c r="B7" s="211"/>
      <c r="C7" s="212"/>
      <c r="D7" s="212"/>
      <c r="E7" s="212"/>
      <c r="F7" s="212"/>
      <c r="G7" s="212"/>
      <c r="H7" s="212"/>
      <c r="I7" s="212"/>
      <c r="J7" s="213"/>
    </row>
    <row r="8" spans="2:10" x14ac:dyDescent="0.25">
      <c r="B8" s="211"/>
      <c r="C8" s="212"/>
      <c r="D8" s="212"/>
      <c r="E8" s="212"/>
      <c r="F8" s="212"/>
      <c r="G8" s="212"/>
      <c r="H8" s="212"/>
      <c r="I8" s="212"/>
      <c r="J8" s="213"/>
    </row>
    <row r="9" spans="2:10" x14ac:dyDescent="0.25">
      <c r="B9" s="211"/>
      <c r="C9" s="212"/>
      <c r="D9" s="212"/>
      <c r="E9" s="212"/>
      <c r="F9" s="212"/>
      <c r="G9" s="212"/>
      <c r="H9" s="212"/>
      <c r="I9" s="212"/>
      <c r="J9" s="213"/>
    </row>
    <row r="10" spans="2:10" x14ac:dyDescent="0.25">
      <c r="B10" s="214"/>
      <c r="C10" s="215"/>
      <c r="D10" s="215"/>
      <c r="E10" s="215"/>
      <c r="F10" s="215"/>
      <c r="G10" s="215"/>
      <c r="H10" s="215"/>
      <c r="I10" s="215"/>
      <c r="J10" s="216"/>
    </row>
    <row r="11" spans="2:10" x14ac:dyDescent="0.25">
      <c r="B11" s="7"/>
      <c r="C11" s="7"/>
      <c r="D11" s="7"/>
    </row>
    <row r="12" spans="2:10" x14ac:dyDescent="0.25">
      <c r="B12" s="217" t="s">
        <v>32</v>
      </c>
      <c r="C12" s="218"/>
      <c r="D12" s="218"/>
      <c r="E12" s="218"/>
      <c r="F12" s="219"/>
      <c r="G12" s="223">
        <v>2500</v>
      </c>
      <c r="H12" s="224"/>
      <c r="I12" s="224"/>
      <c r="J12" s="225"/>
    </row>
    <row r="13" spans="2:10" x14ac:dyDescent="0.25">
      <c r="B13" s="220"/>
      <c r="C13" s="221"/>
      <c r="D13" s="221"/>
      <c r="E13" s="221"/>
      <c r="F13" s="222"/>
      <c r="G13" s="226"/>
      <c r="H13" s="227"/>
      <c r="I13" s="227"/>
      <c r="J13" s="228"/>
    </row>
    <row r="15" spans="2:10" x14ac:dyDescent="0.25">
      <c r="B15" s="229" t="s">
        <v>38</v>
      </c>
      <c r="C15" s="229"/>
      <c r="D15" s="229"/>
      <c r="E15" s="217" t="s">
        <v>34</v>
      </c>
      <c r="F15" s="218"/>
      <c r="G15" s="219"/>
      <c r="H15" s="233" t="s">
        <v>35</v>
      </c>
      <c r="I15" s="235" t="s">
        <v>36</v>
      </c>
      <c r="J15" s="219" t="s">
        <v>37</v>
      </c>
    </row>
    <row r="16" spans="2:10" x14ac:dyDescent="0.25">
      <c r="B16" s="229"/>
      <c r="C16" s="229"/>
      <c r="D16" s="229"/>
      <c r="E16" s="230"/>
      <c r="F16" s="231"/>
      <c r="G16" s="232"/>
      <c r="H16" s="234"/>
      <c r="I16" s="236"/>
      <c r="J16" s="232"/>
    </row>
    <row r="17" spans="2:10" x14ac:dyDescent="0.25">
      <c r="B17" s="229"/>
      <c r="C17" s="229"/>
      <c r="D17" s="229"/>
      <c r="E17" s="230"/>
      <c r="F17" s="231"/>
      <c r="G17" s="232"/>
      <c r="H17" s="234"/>
      <c r="I17" s="236"/>
      <c r="J17" s="232"/>
    </row>
    <row r="18" spans="2:10" x14ac:dyDescent="0.25">
      <c r="B18" s="229"/>
      <c r="C18" s="229"/>
      <c r="D18" s="229"/>
      <c r="E18" s="230"/>
      <c r="F18" s="231"/>
      <c r="G18" s="232"/>
      <c r="H18" s="234"/>
      <c r="I18" s="236"/>
      <c r="J18" s="232"/>
    </row>
    <row r="19" spans="2:10" x14ac:dyDescent="0.25">
      <c r="B19" s="229"/>
      <c r="C19" s="229"/>
      <c r="D19" s="229"/>
      <c r="E19" s="230"/>
      <c r="F19" s="231"/>
      <c r="G19" s="232"/>
      <c r="H19" s="234"/>
      <c r="I19" s="236"/>
      <c r="J19" s="232"/>
    </row>
    <row r="20" spans="2:10" ht="15.75" x14ac:dyDescent="0.25">
      <c r="B20" s="240"/>
      <c r="C20" s="240"/>
      <c r="D20" s="240"/>
      <c r="E20" s="241">
        <v>1</v>
      </c>
      <c r="F20" s="242"/>
      <c r="G20" s="3">
        <v>0.9</v>
      </c>
      <c r="H20" s="8">
        <v>0</v>
      </c>
      <c r="I20" s="9">
        <f>H20*$G$12</f>
        <v>0</v>
      </c>
      <c r="J20" s="4" t="str">
        <f>IF(AND($B$20&lt;=E20,$B$20&gt;=G20),I20,"")</f>
        <v/>
      </c>
    </row>
    <row r="21" spans="2:10" ht="15.75" x14ac:dyDescent="0.25">
      <c r="B21" s="240"/>
      <c r="C21" s="240"/>
      <c r="D21" s="240"/>
      <c r="E21" s="241">
        <v>0.89990000000000003</v>
      </c>
      <c r="F21" s="242"/>
      <c r="G21" s="3">
        <v>0.8</v>
      </c>
      <c r="H21" s="8">
        <v>0</v>
      </c>
      <c r="I21" s="9">
        <f t="shared" ref="I21:I24" si="0">H21*$G$12</f>
        <v>0</v>
      </c>
      <c r="J21" s="4" t="str">
        <f t="shared" ref="J21:J23" si="1">IF(AND($B$20&lt;=E21,$B$20&gt;=G21),I21,"")</f>
        <v/>
      </c>
    </row>
    <row r="22" spans="2:10" ht="15.75" x14ac:dyDescent="0.25">
      <c r="B22" s="240"/>
      <c r="C22" s="240"/>
      <c r="D22" s="240"/>
      <c r="E22" s="241">
        <v>0.79990000000000006</v>
      </c>
      <c r="F22" s="242"/>
      <c r="G22" s="3">
        <v>0.7</v>
      </c>
      <c r="H22" s="8">
        <v>0.5</v>
      </c>
      <c r="I22" s="9">
        <f t="shared" si="0"/>
        <v>1250</v>
      </c>
      <c r="J22" s="4" t="str">
        <f t="shared" si="1"/>
        <v/>
      </c>
    </row>
    <row r="23" spans="2:10" ht="15.75" x14ac:dyDescent="0.25">
      <c r="B23" s="240"/>
      <c r="C23" s="240"/>
      <c r="D23" s="240"/>
      <c r="E23" s="241">
        <v>0.69989999999999997</v>
      </c>
      <c r="F23" s="242"/>
      <c r="G23" s="3">
        <v>0.6</v>
      </c>
      <c r="H23" s="8">
        <v>0.75</v>
      </c>
      <c r="I23" s="9">
        <f t="shared" si="0"/>
        <v>1875</v>
      </c>
      <c r="J23" s="4" t="str">
        <f t="shared" si="1"/>
        <v/>
      </c>
    </row>
    <row r="24" spans="2:10" ht="15.75" x14ac:dyDescent="0.25">
      <c r="B24" s="240"/>
      <c r="C24" s="240"/>
      <c r="D24" s="240"/>
      <c r="E24" s="243">
        <v>0.59989999999999999</v>
      </c>
      <c r="F24" s="244"/>
      <c r="G24" s="5">
        <v>0.5</v>
      </c>
      <c r="H24" s="10">
        <v>1</v>
      </c>
      <c r="I24" s="11">
        <f t="shared" si="0"/>
        <v>2500</v>
      </c>
      <c r="J24" s="4">
        <f>IF(AND($B$20&lt;=E24,$B$20&gt;=0),I24,"")</f>
        <v>2500</v>
      </c>
    </row>
    <row r="25" spans="2:10" x14ac:dyDescent="0.25">
      <c r="B25" s="237" t="s">
        <v>192</v>
      </c>
      <c r="C25" s="237"/>
      <c r="D25" s="237"/>
      <c r="E25" s="238" t="str">
        <f>IF(B20="","",SUM(J20:J24))</f>
        <v/>
      </c>
      <c r="F25" s="239"/>
      <c r="G25" s="239"/>
      <c r="H25" s="239"/>
      <c r="I25" s="239"/>
      <c r="J25" s="239"/>
    </row>
    <row r="26" spans="2:10" x14ac:dyDescent="0.25">
      <c r="B26" s="237"/>
      <c r="C26" s="237"/>
      <c r="D26" s="237"/>
      <c r="E26" s="238"/>
      <c r="F26" s="239"/>
      <c r="G26" s="239"/>
      <c r="H26" s="239"/>
      <c r="I26" s="239"/>
      <c r="J26" s="239"/>
    </row>
    <row r="27" spans="2:10" hidden="1" x14ac:dyDescent="0.25">
      <c r="G27" s="12" t="str">
        <f>E25</f>
        <v/>
      </c>
    </row>
    <row r="34" spans="4:4" x14ac:dyDescent="0.25">
      <c r="D34" s="13"/>
    </row>
  </sheetData>
  <mergeCells count="16">
    <mergeCell ref="B25:D26"/>
    <mergeCell ref="E25:J26"/>
    <mergeCell ref="B20:D24"/>
    <mergeCell ref="E20:F20"/>
    <mergeCell ref="E21:F21"/>
    <mergeCell ref="E22:F22"/>
    <mergeCell ref="E23:F23"/>
    <mergeCell ref="E24:F24"/>
    <mergeCell ref="B3:J10"/>
    <mergeCell ref="B12:F13"/>
    <mergeCell ref="G12:J13"/>
    <mergeCell ref="B15:D19"/>
    <mergeCell ref="E15:G19"/>
    <mergeCell ref="H15:H19"/>
    <mergeCell ref="I15:I19"/>
    <mergeCell ref="J15:J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F8C1-1546-490B-BF86-85CB6E0EEDEE}">
  <sheetPr codeName="Sheet9">
    <tabColor rgb="FFFFCCCC"/>
  </sheetPr>
  <dimension ref="B3:J27"/>
  <sheetViews>
    <sheetView zoomScale="75" zoomScaleNormal="75" workbookViewId="0">
      <selection activeCell="B25" sqref="B25:D26"/>
    </sheetView>
  </sheetViews>
  <sheetFormatPr defaultColWidth="13.42578125" defaultRowHeight="12.75" x14ac:dyDescent="0.2"/>
  <cols>
    <col min="1" max="16384" width="13.42578125" style="66"/>
  </cols>
  <sheetData>
    <row r="3" spans="2:10" ht="15.75" customHeight="1" x14ac:dyDescent="0.2">
      <c r="B3" s="245" t="s">
        <v>171</v>
      </c>
      <c r="C3" s="246"/>
      <c r="D3" s="246"/>
      <c r="E3" s="246"/>
      <c r="F3" s="246"/>
      <c r="G3" s="246"/>
      <c r="H3" s="246"/>
      <c r="I3" s="246"/>
      <c r="J3" s="247"/>
    </row>
    <row r="4" spans="2:10" ht="15.75" customHeight="1" x14ac:dyDescent="0.2">
      <c r="B4" s="248"/>
      <c r="C4" s="249"/>
      <c r="D4" s="249"/>
      <c r="E4" s="249"/>
      <c r="F4" s="249"/>
      <c r="G4" s="249"/>
      <c r="H4" s="249"/>
      <c r="I4" s="249"/>
      <c r="J4" s="250"/>
    </row>
    <row r="5" spans="2:10" ht="15.75" customHeight="1" x14ac:dyDescent="0.2">
      <c r="B5" s="248"/>
      <c r="C5" s="249"/>
      <c r="D5" s="249"/>
      <c r="E5" s="249"/>
      <c r="F5" s="249"/>
      <c r="G5" s="249"/>
      <c r="H5" s="249"/>
      <c r="I5" s="249"/>
      <c r="J5" s="250"/>
    </row>
    <row r="6" spans="2:10" ht="15.75" customHeight="1" x14ac:dyDescent="0.2">
      <c r="B6" s="248"/>
      <c r="C6" s="249"/>
      <c r="D6" s="249"/>
      <c r="E6" s="249"/>
      <c r="F6" s="249"/>
      <c r="G6" s="249"/>
      <c r="H6" s="249"/>
      <c r="I6" s="249"/>
      <c r="J6" s="250"/>
    </row>
    <row r="7" spans="2:10" ht="15.75" customHeight="1" x14ac:dyDescent="0.2">
      <c r="B7" s="248"/>
      <c r="C7" s="249"/>
      <c r="D7" s="249"/>
      <c r="E7" s="249"/>
      <c r="F7" s="249"/>
      <c r="G7" s="249"/>
      <c r="H7" s="249"/>
      <c r="I7" s="249"/>
      <c r="J7" s="250"/>
    </row>
    <row r="8" spans="2:10" ht="15.75" customHeight="1" x14ac:dyDescent="0.2">
      <c r="B8" s="248"/>
      <c r="C8" s="249"/>
      <c r="D8" s="249"/>
      <c r="E8" s="249"/>
      <c r="F8" s="249"/>
      <c r="G8" s="249"/>
      <c r="H8" s="249"/>
      <c r="I8" s="249"/>
      <c r="J8" s="250"/>
    </row>
    <row r="9" spans="2:10" ht="15.75" customHeight="1" x14ac:dyDescent="0.2">
      <c r="B9" s="248"/>
      <c r="C9" s="249"/>
      <c r="D9" s="249"/>
      <c r="E9" s="249"/>
      <c r="F9" s="249"/>
      <c r="G9" s="249"/>
      <c r="H9" s="249"/>
      <c r="I9" s="249"/>
      <c r="J9" s="250"/>
    </row>
    <row r="10" spans="2:10" ht="15.75" customHeight="1" x14ac:dyDescent="0.2">
      <c r="B10" s="251"/>
      <c r="C10" s="252"/>
      <c r="D10" s="252"/>
      <c r="E10" s="252"/>
      <c r="F10" s="252"/>
      <c r="G10" s="252"/>
      <c r="H10" s="252"/>
      <c r="I10" s="252"/>
      <c r="J10" s="253"/>
    </row>
    <row r="11" spans="2:10" x14ac:dyDescent="0.2">
      <c r="B11" s="67"/>
      <c r="C11" s="67"/>
      <c r="D11" s="67"/>
    </row>
    <row r="12" spans="2:10" ht="15.75" customHeight="1" x14ac:dyDescent="0.2">
      <c r="B12" s="183" t="s">
        <v>32</v>
      </c>
      <c r="C12" s="183"/>
      <c r="D12" s="183"/>
      <c r="E12" s="183"/>
      <c r="F12" s="183"/>
      <c r="G12" s="254">
        <v>2500</v>
      </c>
      <c r="H12" s="255"/>
      <c r="I12" s="255"/>
      <c r="J12" s="256"/>
    </row>
    <row r="13" spans="2:10" x14ac:dyDescent="0.2">
      <c r="B13" s="183"/>
      <c r="C13" s="183"/>
      <c r="D13" s="183"/>
      <c r="E13" s="183"/>
      <c r="F13" s="183"/>
      <c r="G13" s="257"/>
      <c r="H13" s="258"/>
      <c r="I13" s="258"/>
      <c r="J13" s="259"/>
    </row>
    <row r="15" spans="2:10" ht="15.75" customHeight="1" x14ac:dyDescent="0.2">
      <c r="B15" s="185" t="s">
        <v>38</v>
      </c>
      <c r="C15" s="185"/>
      <c r="D15" s="185"/>
      <c r="E15" s="186" t="s">
        <v>34</v>
      </c>
      <c r="F15" s="187"/>
      <c r="G15" s="188"/>
      <c r="H15" s="260" t="s">
        <v>35</v>
      </c>
      <c r="I15" s="260" t="s">
        <v>39</v>
      </c>
      <c r="J15" s="188" t="s">
        <v>37</v>
      </c>
    </row>
    <row r="16" spans="2:10" ht="15.75" customHeight="1" x14ac:dyDescent="0.2">
      <c r="B16" s="185"/>
      <c r="C16" s="185"/>
      <c r="D16" s="185"/>
      <c r="E16" s="189"/>
      <c r="F16" s="190"/>
      <c r="G16" s="191"/>
      <c r="H16" s="261"/>
      <c r="I16" s="261"/>
      <c r="J16" s="191"/>
    </row>
    <row r="17" spans="2:10" ht="15.75" customHeight="1" x14ac:dyDescent="0.2">
      <c r="B17" s="185"/>
      <c r="C17" s="185"/>
      <c r="D17" s="185"/>
      <c r="E17" s="189"/>
      <c r="F17" s="190"/>
      <c r="G17" s="191"/>
      <c r="H17" s="261"/>
      <c r="I17" s="261"/>
      <c r="J17" s="191"/>
    </row>
    <row r="18" spans="2:10" ht="15.75" customHeight="1" x14ac:dyDescent="0.2">
      <c r="B18" s="185"/>
      <c r="C18" s="185"/>
      <c r="D18" s="185"/>
      <c r="E18" s="189"/>
      <c r="F18" s="190"/>
      <c r="G18" s="191"/>
      <c r="H18" s="261"/>
      <c r="I18" s="261"/>
      <c r="J18" s="191"/>
    </row>
    <row r="19" spans="2:10" ht="15.75" customHeight="1" x14ac:dyDescent="0.2">
      <c r="B19" s="185"/>
      <c r="C19" s="185"/>
      <c r="D19" s="185"/>
      <c r="E19" s="189"/>
      <c r="F19" s="190"/>
      <c r="G19" s="191"/>
      <c r="H19" s="261"/>
      <c r="I19" s="261"/>
      <c r="J19" s="191"/>
    </row>
    <row r="20" spans="2:10" x14ac:dyDescent="0.2">
      <c r="B20" s="206"/>
      <c r="C20" s="206"/>
      <c r="D20" s="206"/>
      <c r="E20" s="198">
        <v>1</v>
      </c>
      <c r="F20" s="199"/>
      <c r="G20" s="68">
        <v>0.9</v>
      </c>
      <c r="H20" s="69">
        <v>0</v>
      </c>
      <c r="I20" s="70">
        <f>H20*$G$12</f>
        <v>0</v>
      </c>
      <c r="J20" s="71" t="str">
        <f>IF(AND($B$20&lt;=E20,$B$20&gt;=G20),I20,"")</f>
        <v/>
      </c>
    </row>
    <row r="21" spans="2:10" x14ac:dyDescent="0.2">
      <c r="B21" s="206"/>
      <c r="C21" s="206"/>
      <c r="D21" s="206"/>
      <c r="E21" s="198">
        <v>0.89990000000000003</v>
      </c>
      <c r="F21" s="199"/>
      <c r="G21" s="68">
        <v>0.8</v>
      </c>
      <c r="H21" s="69">
        <v>0.25</v>
      </c>
      <c r="I21" s="70">
        <f t="shared" ref="I21:I24" si="0">H21*$G$12</f>
        <v>625</v>
      </c>
      <c r="J21" s="71" t="str">
        <f t="shared" ref="J21:J23" si="1">IF(AND($B$20&lt;=E21,$B$20&gt;=G21),I21,"")</f>
        <v/>
      </c>
    </row>
    <row r="22" spans="2:10" ht="15.75" customHeight="1" x14ac:dyDescent="0.2">
      <c r="B22" s="206"/>
      <c r="C22" s="206"/>
      <c r="D22" s="206"/>
      <c r="E22" s="198">
        <v>0.79990000000000006</v>
      </c>
      <c r="F22" s="199"/>
      <c r="G22" s="68">
        <v>0.7</v>
      </c>
      <c r="H22" s="69">
        <v>0.5</v>
      </c>
      <c r="I22" s="70">
        <f t="shared" si="0"/>
        <v>1250</v>
      </c>
      <c r="J22" s="71" t="str">
        <f t="shared" si="1"/>
        <v/>
      </c>
    </row>
    <row r="23" spans="2:10" ht="15.75" customHeight="1" x14ac:dyDescent="0.2">
      <c r="B23" s="206"/>
      <c r="C23" s="206"/>
      <c r="D23" s="206"/>
      <c r="E23" s="198">
        <v>0.69989999999999997</v>
      </c>
      <c r="F23" s="199"/>
      <c r="G23" s="68">
        <v>0.6</v>
      </c>
      <c r="H23" s="69">
        <v>0.75</v>
      </c>
      <c r="I23" s="70">
        <f t="shared" si="0"/>
        <v>1875</v>
      </c>
      <c r="J23" s="71" t="str">
        <f t="shared" si="1"/>
        <v/>
      </c>
    </row>
    <row r="24" spans="2:10" ht="15.75" customHeight="1" x14ac:dyDescent="0.2">
      <c r="B24" s="206"/>
      <c r="C24" s="206"/>
      <c r="D24" s="206"/>
      <c r="E24" s="200">
        <v>0.59989999999999999</v>
      </c>
      <c r="F24" s="201"/>
      <c r="G24" s="72">
        <v>0.5</v>
      </c>
      <c r="H24" s="73">
        <v>1</v>
      </c>
      <c r="I24" s="74">
        <f t="shared" si="0"/>
        <v>2500</v>
      </c>
      <c r="J24" s="71">
        <f>IF(AND($B$20&lt;=E24,$B$20&gt;=0),I24,"")</f>
        <v>2500</v>
      </c>
    </row>
    <row r="25" spans="2:10" ht="15.75" customHeight="1" x14ac:dyDescent="0.2">
      <c r="B25" s="237" t="s">
        <v>191</v>
      </c>
      <c r="C25" s="237"/>
      <c r="D25" s="237"/>
      <c r="E25" s="196" t="str">
        <f>IF(B20="","",SUM(J20:J24))</f>
        <v/>
      </c>
      <c r="F25" s="197"/>
      <c r="G25" s="197"/>
      <c r="H25" s="197"/>
      <c r="I25" s="197"/>
      <c r="J25" s="197"/>
    </row>
    <row r="26" spans="2:10" ht="15.75" customHeight="1" x14ac:dyDescent="0.2">
      <c r="B26" s="237"/>
      <c r="C26" s="237"/>
      <c r="D26" s="237"/>
      <c r="E26" s="196"/>
      <c r="F26" s="197"/>
      <c r="G26" s="197"/>
      <c r="H26" s="197"/>
      <c r="I26" s="197"/>
      <c r="J26" s="197"/>
    </row>
    <row r="27" spans="2:10" x14ac:dyDescent="0.2">
      <c r="G27" s="66" t="str">
        <f>E25</f>
        <v/>
      </c>
    </row>
  </sheetData>
  <mergeCells count="16">
    <mergeCell ref="B25:D26"/>
    <mergeCell ref="E25:J26"/>
    <mergeCell ref="B20:D24"/>
    <mergeCell ref="E20:F20"/>
    <mergeCell ref="E21:F21"/>
    <mergeCell ref="E22:F22"/>
    <mergeCell ref="E23:F23"/>
    <mergeCell ref="E24:F24"/>
    <mergeCell ref="B3:J10"/>
    <mergeCell ref="B12:F13"/>
    <mergeCell ref="G12:J13"/>
    <mergeCell ref="B15:D19"/>
    <mergeCell ref="E15:G19"/>
    <mergeCell ref="H15:H19"/>
    <mergeCell ref="I15:I19"/>
    <mergeCell ref="J15:J19"/>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A0E6-EBAF-465C-AA42-B59FB1F4374C}">
  <sheetPr codeName="Sheet10">
    <tabColor theme="8" tint="0.79998168889431442"/>
  </sheetPr>
  <dimension ref="A1:Q116"/>
  <sheetViews>
    <sheetView showGridLines="0" zoomScale="75" zoomScaleNormal="75" workbookViewId="0">
      <pane xSplit="16" ySplit="20" topLeftCell="R21" activePane="bottomRight" state="frozen"/>
      <selection pane="topRight" activeCell="Q1" sqref="Q1"/>
      <selection pane="bottomLeft" activeCell="A21" sqref="A21"/>
      <selection pane="bottomRight" activeCell="I23" sqref="I23:M37"/>
    </sheetView>
  </sheetViews>
  <sheetFormatPr defaultColWidth="15.28515625" defaultRowHeight="12.75" x14ac:dyDescent="0.2"/>
  <cols>
    <col min="1" max="3" width="15.28515625" style="53"/>
    <col min="4" max="4" width="13.42578125" style="54" customWidth="1"/>
    <col min="5" max="5" width="12" style="54" customWidth="1"/>
    <col min="6" max="6" width="10.85546875" style="54" customWidth="1"/>
    <col min="7" max="7" width="11.140625" style="54" customWidth="1"/>
    <col min="8" max="8" width="17.85546875" style="54" customWidth="1"/>
    <col min="9" max="9" width="13.7109375" style="54" customWidth="1"/>
    <col min="10" max="10" width="15.28515625" style="54"/>
    <col min="11" max="11" width="9.140625" style="54" customWidth="1"/>
    <col min="12" max="12" width="17.28515625" style="54" customWidth="1"/>
    <col min="13" max="13" width="15.28515625" style="54"/>
    <col min="14" max="14" width="18.5703125" style="53" customWidth="1"/>
    <col min="15" max="15" width="18.7109375" style="53" customWidth="1"/>
    <col min="16" max="16" width="22.85546875" style="53" customWidth="1"/>
    <col min="17" max="17" width="15.5703125" style="53" hidden="1" customWidth="1"/>
    <col min="18" max="16384" width="15.28515625" style="53"/>
  </cols>
  <sheetData>
    <row r="1" spans="1:13" x14ac:dyDescent="0.2">
      <c r="D1" s="53"/>
      <c r="E1" s="53"/>
    </row>
    <row r="2" spans="1:13" ht="18.75" customHeight="1" x14ac:dyDescent="0.2">
      <c r="A2" s="355" t="s">
        <v>165</v>
      </c>
      <c r="B2" s="355"/>
      <c r="C2" s="355"/>
      <c r="D2" s="355"/>
      <c r="E2" s="355"/>
      <c r="G2" s="262" t="s">
        <v>169</v>
      </c>
      <c r="H2" s="263"/>
      <c r="I2" s="263"/>
      <c r="J2" s="263"/>
      <c r="K2" s="263"/>
      <c r="L2" s="263"/>
      <c r="M2" s="264"/>
    </row>
    <row r="3" spans="1:13" ht="12.75" customHeight="1" x14ac:dyDescent="0.2">
      <c r="A3" s="356" t="s">
        <v>166</v>
      </c>
      <c r="B3" s="356"/>
      <c r="C3" s="356"/>
      <c r="D3" s="356"/>
      <c r="E3" s="356"/>
      <c r="G3" s="265"/>
      <c r="H3" s="266"/>
      <c r="I3" s="266"/>
      <c r="J3" s="266"/>
      <c r="K3" s="266"/>
      <c r="L3" s="266"/>
      <c r="M3" s="267"/>
    </row>
    <row r="4" spans="1:13" x14ac:dyDescent="0.2">
      <c r="A4" s="356"/>
      <c r="B4" s="356"/>
      <c r="C4" s="356"/>
      <c r="D4" s="356"/>
      <c r="E4" s="356"/>
      <c r="G4" s="265"/>
      <c r="H4" s="266"/>
      <c r="I4" s="266"/>
      <c r="J4" s="266"/>
      <c r="K4" s="266"/>
      <c r="L4" s="266"/>
      <c r="M4" s="267"/>
    </row>
    <row r="5" spans="1:13" x14ac:dyDescent="0.2">
      <c r="A5" s="370" t="s">
        <v>181</v>
      </c>
      <c r="B5" s="370"/>
      <c r="C5" s="370"/>
      <c r="D5" s="370"/>
      <c r="E5" s="65">
        <f>Admin!K9/Admin!L9</f>
        <v>0</v>
      </c>
      <c r="G5" s="265"/>
      <c r="H5" s="266"/>
      <c r="I5" s="266"/>
      <c r="J5" s="266"/>
      <c r="K5" s="266"/>
      <c r="L5" s="266"/>
      <c r="M5" s="267"/>
    </row>
    <row r="6" spans="1:13" x14ac:dyDescent="0.2">
      <c r="A6" s="358" t="str">
        <f>IF(E5&lt;1,"Samtliga celler för uppskattat antal är ej ifyllda!","")</f>
        <v>Samtliga celler för uppskattat antal är ej ifyllda!</v>
      </c>
      <c r="B6" s="358"/>
      <c r="C6" s="358"/>
      <c r="D6" s="358"/>
      <c r="E6" s="358"/>
      <c r="G6" s="265"/>
      <c r="H6" s="266"/>
      <c r="I6" s="266"/>
      <c r="J6" s="266"/>
      <c r="K6" s="266"/>
      <c r="L6" s="266"/>
      <c r="M6" s="267"/>
    </row>
    <row r="7" spans="1:13" x14ac:dyDescent="0.2">
      <c r="D7" s="53"/>
      <c r="E7" s="53"/>
      <c r="F7" s="53"/>
      <c r="G7" s="265"/>
      <c r="H7" s="266"/>
      <c r="I7" s="266"/>
      <c r="J7" s="266"/>
      <c r="K7" s="266"/>
      <c r="L7" s="266"/>
      <c r="M7" s="267"/>
    </row>
    <row r="8" spans="1:13" x14ac:dyDescent="0.2">
      <c r="A8" s="357" t="s">
        <v>167</v>
      </c>
      <c r="B8" s="357"/>
      <c r="C8" s="357"/>
      <c r="D8" s="357"/>
      <c r="E8" s="357"/>
      <c r="G8" s="265"/>
      <c r="H8" s="266"/>
      <c r="I8" s="266"/>
      <c r="J8" s="266"/>
      <c r="K8" s="266"/>
      <c r="L8" s="266"/>
      <c r="M8" s="267"/>
    </row>
    <row r="9" spans="1:13" x14ac:dyDescent="0.2">
      <c r="A9" s="357"/>
      <c r="B9" s="357"/>
      <c r="C9" s="357"/>
      <c r="D9" s="357"/>
      <c r="E9" s="357"/>
      <c r="G9" s="265"/>
      <c r="H9" s="266"/>
      <c r="I9" s="266"/>
      <c r="J9" s="266"/>
      <c r="K9" s="266"/>
      <c r="L9" s="266"/>
      <c r="M9" s="267"/>
    </row>
    <row r="10" spans="1:13" x14ac:dyDescent="0.2">
      <c r="A10" s="357"/>
      <c r="B10" s="357"/>
      <c r="C10" s="357"/>
      <c r="D10" s="357"/>
      <c r="E10" s="357"/>
      <c r="G10" s="265"/>
      <c r="H10" s="266"/>
      <c r="I10" s="266"/>
      <c r="J10" s="266"/>
      <c r="K10" s="266"/>
      <c r="L10" s="266"/>
      <c r="M10" s="267"/>
    </row>
    <row r="11" spans="1:13" x14ac:dyDescent="0.2">
      <c r="A11" s="369" t="s">
        <v>112</v>
      </c>
      <c r="B11" s="369"/>
      <c r="C11" s="369"/>
      <c r="D11" s="369"/>
      <c r="E11" s="55">
        <f>Admin!K4/Admin!L4</f>
        <v>0</v>
      </c>
      <c r="G11" s="265"/>
      <c r="H11" s="266"/>
      <c r="I11" s="266"/>
      <c r="J11" s="266"/>
      <c r="K11" s="266"/>
      <c r="L11" s="266"/>
      <c r="M11" s="267"/>
    </row>
    <row r="12" spans="1:13" x14ac:dyDescent="0.2">
      <c r="A12" s="358" t="str">
        <f>IF(E11&lt;1,"Observera att ert anbud ej är fullständigt. Vänligen besvara samtliga gröna celler!","")</f>
        <v>Observera att ert anbud ej är fullständigt. Vänligen besvara samtliga gröna celler!</v>
      </c>
      <c r="B12" s="358"/>
      <c r="C12" s="358"/>
      <c r="D12" s="358"/>
      <c r="E12" s="358"/>
      <c r="G12" s="268"/>
      <c r="H12" s="269"/>
      <c r="I12" s="269"/>
      <c r="J12" s="269"/>
      <c r="K12" s="269"/>
      <c r="L12" s="269"/>
      <c r="M12" s="270"/>
    </row>
    <row r="13" spans="1:13" x14ac:dyDescent="0.2">
      <c r="K13" s="53"/>
      <c r="L13" s="53"/>
      <c r="M13" s="53"/>
    </row>
    <row r="14" spans="1:13" x14ac:dyDescent="0.2">
      <c r="A14" s="56"/>
      <c r="B14" s="56"/>
      <c r="C14" s="56"/>
      <c r="D14" s="56"/>
      <c r="E14" s="56"/>
      <c r="F14" s="56"/>
      <c r="G14" s="56"/>
      <c r="H14" s="56"/>
      <c r="I14" s="56"/>
      <c r="J14" s="56"/>
      <c r="K14" s="56"/>
      <c r="L14" s="56"/>
      <c r="M14" s="56"/>
    </row>
    <row r="15" spans="1:13" x14ac:dyDescent="0.2">
      <c r="D15" s="363" t="s">
        <v>41</v>
      </c>
      <c r="E15" s="364"/>
      <c r="F15" s="364"/>
      <c r="G15" s="364"/>
      <c r="H15" s="365"/>
      <c r="I15" s="355" t="s">
        <v>42</v>
      </c>
      <c r="J15" s="355"/>
      <c r="K15" s="355"/>
      <c r="L15" s="355"/>
      <c r="M15" s="355"/>
    </row>
    <row r="16" spans="1:13" x14ac:dyDescent="0.2">
      <c r="D16" s="366"/>
      <c r="E16" s="367"/>
      <c r="F16" s="367"/>
      <c r="G16" s="367"/>
      <c r="H16" s="368"/>
      <c r="I16" s="355"/>
      <c r="J16" s="355"/>
      <c r="K16" s="355"/>
      <c r="L16" s="355"/>
      <c r="M16" s="355"/>
    </row>
    <row r="17" spans="1:16" x14ac:dyDescent="0.2">
      <c r="A17" s="302" t="s">
        <v>43</v>
      </c>
      <c r="B17" s="302"/>
      <c r="C17" s="302"/>
      <c r="D17" s="305" t="s">
        <v>182</v>
      </c>
      <c r="E17" s="307" t="s">
        <v>44</v>
      </c>
      <c r="F17" s="308"/>
      <c r="G17" s="313" t="s">
        <v>168</v>
      </c>
      <c r="H17" s="314"/>
      <c r="I17" s="305" t="s">
        <v>183</v>
      </c>
      <c r="J17" s="305" t="s">
        <v>44</v>
      </c>
      <c r="K17" s="305"/>
      <c r="L17" s="302" t="s">
        <v>168</v>
      </c>
      <c r="M17" s="302"/>
    </row>
    <row r="18" spans="1:16" x14ac:dyDescent="0.2">
      <c r="A18" s="304"/>
      <c r="B18" s="304"/>
      <c r="C18" s="304"/>
      <c r="D18" s="306"/>
      <c r="E18" s="309"/>
      <c r="F18" s="310"/>
      <c r="G18" s="315"/>
      <c r="H18" s="316"/>
      <c r="I18" s="305"/>
      <c r="J18" s="305"/>
      <c r="K18" s="305"/>
      <c r="L18" s="302"/>
      <c r="M18" s="302"/>
    </row>
    <row r="19" spans="1:16" x14ac:dyDescent="0.2">
      <c r="A19" s="304"/>
      <c r="B19" s="304"/>
      <c r="C19" s="304"/>
      <c r="D19" s="306"/>
      <c r="E19" s="309"/>
      <c r="F19" s="310"/>
      <c r="G19" s="315"/>
      <c r="H19" s="316"/>
      <c r="I19" s="305"/>
      <c r="J19" s="305"/>
      <c r="K19" s="305"/>
      <c r="L19" s="302"/>
      <c r="M19" s="302"/>
      <c r="N19" s="305" t="s">
        <v>110</v>
      </c>
      <c r="O19" s="305" t="s">
        <v>111</v>
      </c>
      <c r="P19" s="305" t="s">
        <v>142</v>
      </c>
    </row>
    <row r="20" spans="1:16" x14ac:dyDescent="0.2">
      <c r="A20" s="302"/>
      <c r="B20" s="302"/>
      <c r="C20" s="302"/>
      <c r="D20" s="305"/>
      <c r="E20" s="311"/>
      <c r="F20" s="312"/>
      <c r="G20" s="317"/>
      <c r="H20" s="318"/>
      <c r="I20" s="305"/>
      <c r="J20" s="305"/>
      <c r="K20" s="305"/>
      <c r="L20" s="302"/>
      <c r="M20" s="302"/>
      <c r="N20" s="305"/>
      <c r="O20" s="305"/>
      <c r="P20" s="305"/>
    </row>
    <row r="21" spans="1:16" x14ac:dyDescent="0.2">
      <c r="A21" s="271" t="s">
        <v>45</v>
      </c>
      <c r="B21" s="272"/>
      <c r="C21" s="272"/>
      <c r="D21" s="272"/>
      <c r="E21" s="272"/>
      <c r="F21" s="272"/>
      <c r="G21" s="272"/>
      <c r="H21" s="272"/>
      <c r="I21" s="272"/>
      <c r="J21" s="272"/>
      <c r="K21" s="272"/>
      <c r="L21" s="272"/>
      <c r="M21" s="272"/>
      <c r="N21" s="272"/>
      <c r="O21" s="277"/>
      <c r="P21" s="332"/>
    </row>
    <row r="22" spans="1:16" x14ac:dyDescent="0.2">
      <c r="A22" s="273"/>
      <c r="B22" s="274"/>
      <c r="C22" s="274"/>
      <c r="D22" s="274"/>
      <c r="E22" s="274"/>
      <c r="F22" s="274"/>
      <c r="G22" s="274"/>
      <c r="H22" s="274"/>
      <c r="I22" s="274"/>
      <c r="J22" s="274"/>
      <c r="K22" s="274"/>
      <c r="L22" s="274"/>
      <c r="M22" s="274"/>
      <c r="N22" s="274"/>
      <c r="O22" s="278"/>
      <c r="P22" s="333"/>
    </row>
    <row r="23" spans="1:16" x14ac:dyDescent="0.2">
      <c r="A23" s="303" t="s">
        <v>46</v>
      </c>
      <c r="B23" s="303"/>
      <c r="C23" s="303"/>
      <c r="D23" s="286"/>
      <c r="E23" s="288" t="s">
        <v>47</v>
      </c>
      <c r="F23" s="289"/>
      <c r="G23" s="298"/>
      <c r="H23" s="299"/>
      <c r="I23" s="371"/>
      <c r="J23" s="372"/>
      <c r="K23" s="372"/>
      <c r="L23" s="372"/>
      <c r="M23" s="373"/>
      <c r="N23" s="319">
        <f>D23*G23</f>
        <v>0</v>
      </c>
      <c r="O23" s="335"/>
      <c r="P23" s="337" t="str">
        <f>IF(ISBLANK(D23),"",IF(ISBLANK(G23),"",N23+O23))</f>
        <v/>
      </c>
    </row>
    <row r="24" spans="1:16" x14ac:dyDescent="0.2">
      <c r="A24" s="303"/>
      <c r="B24" s="303"/>
      <c r="C24" s="303"/>
      <c r="D24" s="286"/>
      <c r="E24" s="288"/>
      <c r="F24" s="289"/>
      <c r="G24" s="298"/>
      <c r="H24" s="299"/>
      <c r="I24" s="374"/>
      <c r="J24" s="375"/>
      <c r="K24" s="375"/>
      <c r="L24" s="375"/>
      <c r="M24" s="376"/>
      <c r="N24" s="319"/>
      <c r="O24" s="335"/>
      <c r="P24" s="338"/>
    </row>
    <row r="25" spans="1:16" x14ac:dyDescent="0.2">
      <c r="A25" s="320" t="s">
        <v>48</v>
      </c>
      <c r="B25" s="320"/>
      <c r="C25" s="320"/>
      <c r="D25" s="293"/>
      <c r="E25" s="294" t="s">
        <v>47</v>
      </c>
      <c r="F25" s="295"/>
      <c r="G25" s="296"/>
      <c r="H25" s="297"/>
      <c r="I25" s="374"/>
      <c r="J25" s="375"/>
      <c r="K25" s="375"/>
      <c r="L25" s="375"/>
      <c r="M25" s="376"/>
      <c r="N25" s="339">
        <f t="shared" ref="N25:N35" si="0">D25*G25</f>
        <v>0</v>
      </c>
      <c r="O25" s="336"/>
      <c r="P25" s="337" t="str">
        <f t="shared" ref="P25" si="1">IF(ISBLANK(D25),"",IF(ISBLANK(G25),"",N25+O25))</f>
        <v/>
      </c>
    </row>
    <row r="26" spans="1:16" x14ac:dyDescent="0.2">
      <c r="A26" s="320"/>
      <c r="B26" s="320"/>
      <c r="C26" s="320"/>
      <c r="D26" s="286"/>
      <c r="E26" s="288"/>
      <c r="F26" s="289"/>
      <c r="G26" s="298"/>
      <c r="H26" s="299"/>
      <c r="I26" s="374"/>
      <c r="J26" s="375"/>
      <c r="K26" s="375"/>
      <c r="L26" s="375"/>
      <c r="M26" s="376"/>
      <c r="N26" s="319"/>
      <c r="O26" s="335"/>
      <c r="P26" s="338"/>
    </row>
    <row r="27" spans="1:16" x14ac:dyDescent="0.2">
      <c r="A27" s="320"/>
      <c r="B27" s="320"/>
      <c r="C27" s="320"/>
      <c r="D27" s="287"/>
      <c r="E27" s="290"/>
      <c r="F27" s="291"/>
      <c r="G27" s="300"/>
      <c r="H27" s="301"/>
      <c r="I27" s="374"/>
      <c r="J27" s="375"/>
      <c r="K27" s="375"/>
      <c r="L27" s="375"/>
      <c r="M27" s="376"/>
      <c r="N27" s="279"/>
      <c r="O27" s="282"/>
      <c r="P27" s="338"/>
    </row>
    <row r="28" spans="1:16" x14ac:dyDescent="0.2">
      <c r="A28" s="320" t="s">
        <v>49</v>
      </c>
      <c r="B28" s="320"/>
      <c r="C28" s="320"/>
      <c r="D28" s="293"/>
      <c r="E28" s="294" t="s">
        <v>47</v>
      </c>
      <c r="F28" s="295"/>
      <c r="G28" s="298"/>
      <c r="H28" s="299"/>
      <c r="I28" s="374"/>
      <c r="J28" s="375"/>
      <c r="K28" s="375"/>
      <c r="L28" s="375"/>
      <c r="M28" s="376"/>
      <c r="N28" s="339">
        <f t="shared" si="0"/>
        <v>0</v>
      </c>
      <c r="O28" s="336"/>
      <c r="P28" s="337" t="str">
        <f t="shared" ref="P28" si="2">IF(ISBLANK(D28),"",IF(ISBLANK(G28),"",N28+O28))</f>
        <v/>
      </c>
    </row>
    <row r="29" spans="1:16" x14ac:dyDescent="0.2">
      <c r="A29" s="320"/>
      <c r="B29" s="320"/>
      <c r="C29" s="320"/>
      <c r="D29" s="286"/>
      <c r="E29" s="288"/>
      <c r="F29" s="289"/>
      <c r="G29" s="298"/>
      <c r="H29" s="299"/>
      <c r="I29" s="374"/>
      <c r="J29" s="375"/>
      <c r="K29" s="375"/>
      <c r="L29" s="375"/>
      <c r="M29" s="376"/>
      <c r="N29" s="319"/>
      <c r="O29" s="335"/>
      <c r="P29" s="338"/>
    </row>
    <row r="30" spans="1:16" x14ac:dyDescent="0.2">
      <c r="A30" s="320"/>
      <c r="B30" s="320"/>
      <c r="C30" s="320"/>
      <c r="D30" s="287"/>
      <c r="E30" s="290"/>
      <c r="F30" s="291"/>
      <c r="G30" s="300"/>
      <c r="H30" s="301"/>
      <c r="I30" s="374"/>
      <c r="J30" s="375"/>
      <c r="K30" s="375"/>
      <c r="L30" s="375"/>
      <c r="M30" s="376"/>
      <c r="N30" s="279"/>
      <c r="O30" s="282"/>
      <c r="P30" s="338"/>
    </row>
    <row r="31" spans="1:16" x14ac:dyDescent="0.2">
      <c r="A31" s="320" t="s">
        <v>50</v>
      </c>
      <c r="B31" s="320"/>
      <c r="C31" s="320"/>
      <c r="D31" s="293"/>
      <c r="E31" s="294" t="s">
        <v>47</v>
      </c>
      <c r="F31" s="295"/>
      <c r="G31" s="298"/>
      <c r="H31" s="299"/>
      <c r="I31" s="374"/>
      <c r="J31" s="375"/>
      <c r="K31" s="375"/>
      <c r="L31" s="375"/>
      <c r="M31" s="376"/>
      <c r="N31" s="339">
        <f t="shared" si="0"/>
        <v>0</v>
      </c>
      <c r="O31" s="336"/>
      <c r="P31" s="337" t="str">
        <f t="shared" ref="P31" si="3">IF(ISBLANK(D31),"",IF(ISBLANK(G31),"",N31+O31))</f>
        <v/>
      </c>
    </row>
    <row r="32" spans="1:16" x14ac:dyDescent="0.2">
      <c r="A32" s="320"/>
      <c r="B32" s="320"/>
      <c r="C32" s="320"/>
      <c r="D32" s="287"/>
      <c r="E32" s="290"/>
      <c r="F32" s="291"/>
      <c r="G32" s="300"/>
      <c r="H32" s="301"/>
      <c r="I32" s="374"/>
      <c r="J32" s="375"/>
      <c r="K32" s="375"/>
      <c r="L32" s="375"/>
      <c r="M32" s="376"/>
      <c r="N32" s="279"/>
      <c r="O32" s="282"/>
      <c r="P32" s="338"/>
    </row>
    <row r="33" spans="1:16" x14ac:dyDescent="0.2">
      <c r="A33" s="320" t="s">
        <v>51</v>
      </c>
      <c r="B33" s="320"/>
      <c r="C33" s="320"/>
      <c r="D33" s="293"/>
      <c r="E33" s="294" t="s">
        <v>47</v>
      </c>
      <c r="F33" s="295"/>
      <c r="G33" s="298"/>
      <c r="H33" s="299"/>
      <c r="I33" s="374"/>
      <c r="J33" s="375"/>
      <c r="K33" s="375"/>
      <c r="L33" s="375"/>
      <c r="M33" s="376"/>
      <c r="N33" s="339">
        <f t="shared" si="0"/>
        <v>0</v>
      </c>
      <c r="O33" s="336"/>
      <c r="P33" s="337" t="str">
        <f t="shared" ref="P33" si="4">IF(ISBLANK(D33),"",IF(ISBLANK(G33),"",N33+O33))</f>
        <v/>
      </c>
    </row>
    <row r="34" spans="1:16" x14ac:dyDescent="0.2">
      <c r="A34" s="320"/>
      <c r="B34" s="320"/>
      <c r="C34" s="320"/>
      <c r="D34" s="287"/>
      <c r="E34" s="290"/>
      <c r="F34" s="291"/>
      <c r="G34" s="300"/>
      <c r="H34" s="301"/>
      <c r="I34" s="374"/>
      <c r="J34" s="375"/>
      <c r="K34" s="375"/>
      <c r="L34" s="375"/>
      <c r="M34" s="376"/>
      <c r="N34" s="279"/>
      <c r="O34" s="282"/>
      <c r="P34" s="338"/>
    </row>
    <row r="35" spans="1:16" x14ac:dyDescent="0.2">
      <c r="A35" s="320" t="s">
        <v>52</v>
      </c>
      <c r="B35" s="320"/>
      <c r="C35" s="320"/>
      <c r="D35" s="293"/>
      <c r="E35" s="294" t="s">
        <v>47</v>
      </c>
      <c r="F35" s="295"/>
      <c r="G35" s="298"/>
      <c r="H35" s="299"/>
      <c r="I35" s="374"/>
      <c r="J35" s="375"/>
      <c r="K35" s="375"/>
      <c r="L35" s="375"/>
      <c r="M35" s="376"/>
      <c r="N35" s="339">
        <f t="shared" si="0"/>
        <v>0</v>
      </c>
      <c r="O35" s="336"/>
      <c r="P35" s="337" t="str">
        <f t="shared" ref="P35" si="5">IF(ISBLANK(D35),"",IF(ISBLANK(G35),"",N35+O35))</f>
        <v/>
      </c>
    </row>
    <row r="36" spans="1:16" x14ac:dyDescent="0.2">
      <c r="A36" s="320"/>
      <c r="B36" s="320"/>
      <c r="C36" s="320"/>
      <c r="D36" s="286"/>
      <c r="E36" s="288"/>
      <c r="F36" s="289"/>
      <c r="G36" s="298"/>
      <c r="H36" s="299"/>
      <c r="I36" s="374"/>
      <c r="J36" s="375"/>
      <c r="K36" s="375"/>
      <c r="L36" s="375"/>
      <c r="M36" s="376"/>
      <c r="N36" s="319"/>
      <c r="O36" s="335"/>
      <c r="P36" s="338"/>
    </row>
    <row r="37" spans="1:16" x14ac:dyDescent="0.2">
      <c r="A37" s="320"/>
      <c r="B37" s="320"/>
      <c r="C37" s="320"/>
      <c r="D37" s="287"/>
      <c r="E37" s="290"/>
      <c r="F37" s="291"/>
      <c r="G37" s="300"/>
      <c r="H37" s="301"/>
      <c r="I37" s="377"/>
      <c r="J37" s="378"/>
      <c r="K37" s="378"/>
      <c r="L37" s="378"/>
      <c r="M37" s="379"/>
      <c r="N37" s="279"/>
      <c r="O37" s="282"/>
      <c r="P37" s="338"/>
    </row>
    <row r="38" spans="1:16" x14ac:dyDescent="0.2">
      <c r="A38" s="285" t="s">
        <v>53</v>
      </c>
      <c r="B38" s="285"/>
      <c r="C38" s="285"/>
      <c r="I38" s="293"/>
      <c r="J38" s="294" t="s">
        <v>47</v>
      </c>
      <c r="K38" s="295"/>
      <c r="L38" s="296"/>
      <c r="M38" s="297"/>
      <c r="N38" s="283"/>
      <c r="O38" s="281">
        <f>L38*I38</f>
        <v>0</v>
      </c>
      <c r="P38" s="337" t="str">
        <f>IF(ISBLANK(I38),"",IF(ISBLANK(L38),"",N38+O38))</f>
        <v/>
      </c>
    </row>
    <row r="39" spans="1:16" x14ac:dyDescent="0.2">
      <c r="A39" s="285"/>
      <c r="B39" s="285"/>
      <c r="C39" s="285"/>
      <c r="D39" s="57"/>
      <c r="E39" s="57"/>
      <c r="F39" s="57"/>
      <c r="G39" s="57"/>
      <c r="H39" s="57"/>
      <c r="I39" s="287"/>
      <c r="J39" s="290"/>
      <c r="K39" s="291"/>
      <c r="L39" s="300"/>
      <c r="M39" s="301"/>
      <c r="N39" s="283"/>
      <c r="O39" s="280"/>
      <c r="P39" s="338"/>
    </row>
    <row r="40" spans="1:16" x14ac:dyDescent="0.2">
      <c r="A40" s="58"/>
      <c r="B40" s="59"/>
      <c r="C40" s="59"/>
      <c r="D40" s="57"/>
      <c r="E40" s="57"/>
      <c r="F40" s="57"/>
      <c r="G40" s="57"/>
      <c r="H40" s="57"/>
      <c r="I40" s="60"/>
      <c r="J40" s="57"/>
      <c r="K40" s="57"/>
      <c r="L40" s="61"/>
      <c r="M40" s="61"/>
      <c r="O40" s="54"/>
    </row>
    <row r="41" spans="1:16" x14ac:dyDescent="0.2">
      <c r="A41" s="271" t="s">
        <v>54</v>
      </c>
      <c r="B41" s="272"/>
      <c r="C41" s="272"/>
      <c r="D41" s="272"/>
      <c r="E41" s="272"/>
      <c r="F41" s="272"/>
      <c r="G41" s="272"/>
      <c r="H41" s="272"/>
      <c r="I41" s="272"/>
      <c r="J41" s="272"/>
      <c r="K41" s="272"/>
      <c r="L41" s="272"/>
      <c r="M41" s="272"/>
      <c r="N41" s="272"/>
      <c r="O41" s="277"/>
      <c r="P41" s="332"/>
    </row>
    <row r="42" spans="1:16" x14ac:dyDescent="0.2">
      <c r="A42" s="273"/>
      <c r="B42" s="274"/>
      <c r="C42" s="274"/>
      <c r="D42" s="274"/>
      <c r="E42" s="274"/>
      <c r="F42" s="274"/>
      <c r="G42" s="274"/>
      <c r="H42" s="274"/>
      <c r="I42" s="274"/>
      <c r="J42" s="274"/>
      <c r="K42" s="274"/>
      <c r="L42" s="274"/>
      <c r="M42" s="274"/>
      <c r="N42" s="274"/>
      <c r="O42" s="278"/>
      <c r="P42" s="333"/>
    </row>
    <row r="43" spans="1:16" x14ac:dyDescent="0.2">
      <c r="A43" s="284" t="s">
        <v>55</v>
      </c>
      <c r="B43" s="284"/>
      <c r="C43" s="284"/>
      <c r="D43" s="293"/>
      <c r="E43" s="288" t="s">
        <v>47</v>
      </c>
      <c r="F43" s="289"/>
      <c r="G43" s="298"/>
      <c r="H43" s="299"/>
      <c r="I43" s="57"/>
      <c r="J43" s="57"/>
      <c r="K43" s="57"/>
      <c r="L43" s="57"/>
      <c r="M43" s="57"/>
      <c r="N43" s="281">
        <f>D43*G43</f>
        <v>0</v>
      </c>
      <c r="O43" s="341"/>
      <c r="P43" s="337" t="str">
        <f t="shared" ref="P43" si="6">IF(ISBLANK(D43),"",IF(ISBLANK(G43),"",N43+O43))</f>
        <v/>
      </c>
    </row>
    <row r="44" spans="1:16" x14ac:dyDescent="0.2">
      <c r="A44" s="285"/>
      <c r="B44" s="285"/>
      <c r="C44" s="285"/>
      <c r="D44" s="287"/>
      <c r="E44" s="290"/>
      <c r="F44" s="291"/>
      <c r="G44" s="300"/>
      <c r="H44" s="301"/>
      <c r="I44" s="57"/>
      <c r="J44" s="57"/>
      <c r="K44" s="57"/>
      <c r="L44" s="57"/>
      <c r="M44" s="57"/>
      <c r="N44" s="280"/>
      <c r="O44" s="283"/>
      <c r="P44" s="338"/>
    </row>
    <row r="45" spans="1:16" x14ac:dyDescent="0.2">
      <c r="I45" s="62"/>
      <c r="J45" s="57"/>
      <c r="K45" s="57"/>
      <c r="L45" s="57"/>
      <c r="M45" s="57"/>
    </row>
    <row r="46" spans="1:16" x14ac:dyDescent="0.2">
      <c r="A46" s="271" t="s">
        <v>56</v>
      </c>
      <c r="B46" s="272"/>
      <c r="C46" s="272"/>
      <c r="D46" s="272"/>
      <c r="E46" s="272"/>
      <c r="F46" s="272"/>
      <c r="G46" s="272"/>
      <c r="H46" s="272"/>
      <c r="I46" s="272"/>
      <c r="J46" s="272"/>
      <c r="K46" s="272"/>
      <c r="L46" s="272"/>
      <c r="M46" s="272"/>
      <c r="N46" s="272"/>
      <c r="O46" s="277"/>
      <c r="P46" s="332"/>
    </row>
    <row r="47" spans="1:16" x14ac:dyDescent="0.2">
      <c r="A47" s="273"/>
      <c r="B47" s="274"/>
      <c r="C47" s="274"/>
      <c r="D47" s="274"/>
      <c r="E47" s="274"/>
      <c r="F47" s="274"/>
      <c r="G47" s="274"/>
      <c r="H47" s="274"/>
      <c r="I47" s="274"/>
      <c r="J47" s="274"/>
      <c r="K47" s="274"/>
      <c r="L47" s="274"/>
      <c r="M47" s="274"/>
      <c r="N47" s="274"/>
      <c r="O47" s="278"/>
      <c r="P47" s="333"/>
    </row>
    <row r="48" spans="1:16" x14ac:dyDescent="0.2">
      <c r="A48" s="284" t="s">
        <v>57</v>
      </c>
      <c r="B48" s="284"/>
      <c r="C48" s="284"/>
      <c r="D48" s="293"/>
      <c r="E48" s="288" t="s">
        <v>47</v>
      </c>
      <c r="F48" s="289"/>
      <c r="G48" s="298"/>
      <c r="H48" s="299"/>
      <c r="I48" s="293"/>
      <c r="J48" s="325" t="s">
        <v>47</v>
      </c>
      <c r="K48" s="326"/>
      <c r="L48" s="296"/>
      <c r="M48" s="297"/>
      <c r="N48" s="319">
        <f>D48*G48</f>
        <v>0</v>
      </c>
      <c r="O48" s="319">
        <f>I48*L48</f>
        <v>0</v>
      </c>
      <c r="P48" s="337" t="str">
        <f>IF(ISBLANK(D48),"",IF(ISBLANK(G48),"",N48+O48))</f>
        <v/>
      </c>
    </row>
    <row r="49" spans="1:16" x14ac:dyDescent="0.2">
      <c r="A49" s="285"/>
      <c r="B49" s="285"/>
      <c r="C49" s="285"/>
      <c r="D49" s="287"/>
      <c r="E49" s="290"/>
      <c r="F49" s="291"/>
      <c r="G49" s="300"/>
      <c r="H49" s="301"/>
      <c r="I49" s="287"/>
      <c r="J49" s="327"/>
      <c r="K49" s="328"/>
      <c r="L49" s="300"/>
      <c r="M49" s="301"/>
      <c r="N49" s="340"/>
      <c r="O49" s="340"/>
      <c r="P49" s="338"/>
    </row>
    <row r="50" spans="1:16" x14ac:dyDescent="0.2">
      <c r="A50" s="285" t="s">
        <v>58</v>
      </c>
      <c r="B50" s="285"/>
      <c r="C50" s="285"/>
      <c r="D50" s="293"/>
      <c r="E50" s="294" t="s">
        <v>47</v>
      </c>
      <c r="F50" s="295"/>
      <c r="G50" s="298"/>
      <c r="H50" s="299"/>
      <c r="I50" s="57"/>
      <c r="J50" s="57"/>
      <c r="K50" s="57"/>
      <c r="L50" s="57"/>
      <c r="M50" s="57"/>
      <c r="N50" s="281">
        <f>D50*G50</f>
        <v>0</v>
      </c>
      <c r="O50" s="283"/>
      <c r="P50" s="279" t="str">
        <f>IF(ISBLANK(D50),"",IF(ISBLANK(G50),"",N50+O50))</f>
        <v/>
      </c>
    </row>
    <row r="51" spans="1:16" x14ac:dyDescent="0.2">
      <c r="A51" s="285"/>
      <c r="B51" s="285"/>
      <c r="C51" s="285"/>
      <c r="D51" s="287"/>
      <c r="E51" s="290"/>
      <c r="F51" s="291"/>
      <c r="G51" s="300"/>
      <c r="H51" s="301"/>
      <c r="I51" s="57"/>
      <c r="J51" s="57"/>
      <c r="K51" s="57"/>
      <c r="L51" s="57"/>
      <c r="M51" s="57"/>
      <c r="N51" s="280"/>
      <c r="O51" s="283"/>
      <c r="P51" s="280"/>
    </row>
    <row r="52" spans="1:16" x14ac:dyDescent="0.2">
      <c r="C52" s="63"/>
      <c r="D52" s="57"/>
      <c r="E52" s="57"/>
      <c r="F52" s="57"/>
      <c r="G52" s="57"/>
      <c r="H52" s="57"/>
      <c r="I52" s="57"/>
      <c r="J52" s="57"/>
      <c r="K52" s="57"/>
      <c r="L52" s="57"/>
      <c r="M52" s="57"/>
    </row>
    <row r="53" spans="1:16" x14ac:dyDescent="0.2">
      <c r="A53" s="271" t="s">
        <v>59</v>
      </c>
      <c r="B53" s="272"/>
      <c r="C53" s="272"/>
      <c r="D53" s="272"/>
      <c r="E53" s="272"/>
      <c r="F53" s="272"/>
      <c r="G53" s="272"/>
      <c r="H53" s="272"/>
      <c r="I53" s="272"/>
      <c r="J53" s="272"/>
      <c r="K53" s="272"/>
      <c r="L53" s="272"/>
      <c r="M53" s="272"/>
      <c r="N53" s="272"/>
      <c r="O53" s="277"/>
      <c r="P53" s="332"/>
    </row>
    <row r="54" spans="1:16" x14ac:dyDescent="0.2">
      <c r="A54" s="273"/>
      <c r="B54" s="274"/>
      <c r="C54" s="274"/>
      <c r="D54" s="274"/>
      <c r="E54" s="274"/>
      <c r="F54" s="274"/>
      <c r="G54" s="274"/>
      <c r="H54" s="274"/>
      <c r="I54" s="274"/>
      <c r="J54" s="274"/>
      <c r="K54" s="274"/>
      <c r="L54" s="274"/>
      <c r="M54" s="274"/>
      <c r="N54" s="274"/>
      <c r="O54" s="278"/>
      <c r="P54" s="333"/>
    </row>
    <row r="55" spans="1:16" x14ac:dyDescent="0.2">
      <c r="A55" s="284" t="s">
        <v>60</v>
      </c>
      <c r="B55" s="284"/>
      <c r="C55" s="284"/>
      <c r="D55" s="334"/>
      <c r="E55" s="288" t="s">
        <v>61</v>
      </c>
      <c r="F55" s="289"/>
      <c r="G55" s="298"/>
      <c r="H55" s="299"/>
      <c r="I55" s="57"/>
      <c r="J55" s="57"/>
      <c r="K55" s="57"/>
      <c r="L55" s="57"/>
      <c r="M55" s="57"/>
      <c r="N55" s="319">
        <f>D55*G55</f>
        <v>0</v>
      </c>
      <c r="O55" s="335"/>
      <c r="P55" s="279" t="str">
        <f>IF(ISBLANK(D55),"",IF(ISBLANK(G55),"",N55+O55))</f>
        <v/>
      </c>
    </row>
    <row r="56" spans="1:16" x14ac:dyDescent="0.2">
      <c r="A56" s="285"/>
      <c r="B56" s="285"/>
      <c r="C56" s="285"/>
      <c r="D56" s="331"/>
      <c r="E56" s="290"/>
      <c r="F56" s="291"/>
      <c r="G56" s="298"/>
      <c r="H56" s="299"/>
      <c r="I56" s="57"/>
      <c r="J56" s="57"/>
      <c r="K56" s="57"/>
      <c r="L56" s="57"/>
      <c r="M56" s="57"/>
      <c r="N56" s="340"/>
      <c r="O56" s="282"/>
      <c r="P56" s="280"/>
    </row>
    <row r="57" spans="1:16" x14ac:dyDescent="0.2">
      <c r="A57" s="285" t="s">
        <v>62</v>
      </c>
      <c r="B57" s="285"/>
      <c r="C57" s="285"/>
      <c r="D57" s="330"/>
      <c r="E57" s="294" t="s">
        <v>61</v>
      </c>
      <c r="F57" s="295"/>
      <c r="G57" s="292"/>
      <c r="H57" s="292"/>
      <c r="I57" s="57"/>
      <c r="J57" s="57"/>
      <c r="K57" s="57"/>
      <c r="L57" s="57"/>
      <c r="M57" s="57"/>
      <c r="N57" s="339">
        <f>D57*G57</f>
        <v>0</v>
      </c>
      <c r="O57" s="336"/>
      <c r="P57" s="279" t="str">
        <f>IF(ISBLANK(D57),"",IF(ISBLANK(G57),"",N57+O57))</f>
        <v/>
      </c>
    </row>
    <row r="58" spans="1:16" x14ac:dyDescent="0.2">
      <c r="A58" s="285"/>
      <c r="B58" s="285"/>
      <c r="C58" s="285"/>
      <c r="D58" s="331"/>
      <c r="E58" s="290"/>
      <c r="F58" s="291"/>
      <c r="G58" s="292"/>
      <c r="H58" s="292"/>
      <c r="I58" s="57"/>
      <c r="J58" s="57"/>
      <c r="K58" s="57"/>
      <c r="L58" s="57"/>
      <c r="M58" s="57"/>
      <c r="N58" s="340"/>
      <c r="O58" s="282"/>
      <c r="P58" s="280"/>
    </row>
    <row r="59" spans="1:16" x14ac:dyDescent="0.2">
      <c r="A59" s="285" t="s">
        <v>63</v>
      </c>
      <c r="B59" s="285"/>
      <c r="C59" s="285"/>
      <c r="D59" s="57"/>
      <c r="E59" s="57"/>
      <c r="F59" s="57"/>
      <c r="G59" s="57"/>
      <c r="H59" s="57"/>
      <c r="I59" s="329"/>
      <c r="J59" s="294" t="s">
        <v>61</v>
      </c>
      <c r="K59" s="295"/>
      <c r="L59" s="292"/>
      <c r="M59" s="292"/>
      <c r="N59" s="283"/>
      <c r="O59" s="281">
        <f>I59*L59</f>
        <v>0</v>
      </c>
      <c r="P59" s="281" t="str">
        <f>IF(ISBLANK(I59),"",IF(ISBLANK(I59),"",N59+O59))</f>
        <v/>
      </c>
    </row>
    <row r="60" spans="1:16" x14ac:dyDescent="0.2">
      <c r="A60" s="285"/>
      <c r="B60" s="285"/>
      <c r="C60" s="285"/>
      <c r="D60" s="57"/>
      <c r="E60" s="57"/>
      <c r="F60" s="57"/>
      <c r="G60" s="57"/>
      <c r="H60" s="57"/>
      <c r="I60" s="329"/>
      <c r="J60" s="290"/>
      <c r="K60" s="291"/>
      <c r="L60" s="292"/>
      <c r="M60" s="292"/>
      <c r="N60" s="283"/>
      <c r="O60" s="280"/>
      <c r="P60" s="280"/>
    </row>
    <row r="61" spans="1:16" x14ac:dyDescent="0.2">
      <c r="D61" s="57"/>
      <c r="E61" s="57"/>
      <c r="F61" s="57"/>
      <c r="G61" s="57"/>
      <c r="H61" s="57"/>
      <c r="I61" s="57"/>
      <c r="J61" s="57"/>
      <c r="K61" s="57"/>
      <c r="L61" s="57"/>
      <c r="M61" s="57"/>
    </row>
    <row r="62" spans="1:16" x14ac:dyDescent="0.2">
      <c r="A62" s="271" t="s">
        <v>64</v>
      </c>
      <c r="B62" s="272"/>
      <c r="C62" s="272"/>
      <c r="D62" s="272"/>
      <c r="E62" s="272"/>
      <c r="F62" s="272"/>
      <c r="G62" s="272"/>
      <c r="H62" s="272"/>
      <c r="I62" s="272"/>
      <c r="J62" s="272"/>
      <c r="K62" s="272"/>
      <c r="L62" s="272"/>
      <c r="M62" s="272"/>
      <c r="N62" s="272"/>
      <c r="O62" s="277"/>
      <c r="P62" s="332"/>
    </row>
    <row r="63" spans="1:16" x14ac:dyDescent="0.2">
      <c r="A63" s="273"/>
      <c r="B63" s="274"/>
      <c r="C63" s="274"/>
      <c r="D63" s="274"/>
      <c r="E63" s="274"/>
      <c r="F63" s="274"/>
      <c r="G63" s="274"/>
      <c r="H63" s="274"/>
      <c r="I63" s="274"/>
      <c r="J63" s="274"/>
      <c r="K63" s="274"/>
      <c r="L63" s="274"/>
      <c r="M63" s="274"/>
      <c r="N63" s="274"/>
      <c r="O63" s="278"/>
      <c r="P63" s="333"/>
    </row>
    <row r="64" spans="1:16" x14ac:dyDescent="0.2">
      <c r="A64" s="285" t="s">
        <v>65</v>
      </c>
      <c r="B64" s="285"/>
      <c r="C64" s="285"/>
      <c r="D64" s="293"/>
      <c r="E64" s="294" t="s">
        <v>66</v>
      </c>
      <c r="F64" s="295"/>
      <c r="G64" s="292"/>
      <c r="H64" s="292"/>
      <c r="I64" s="329"/>
      <c r="J64" s="294" t="s">
        <v>66</v>
      </c>
      <c r="K64" s="295"/>
      <c r="L64" s="292"/>
      <c r="M64" s="292"/>
      <c r="N64" s="281">
        <f>D64*G64</f>
        <v>0</v>
      </c>
      <c r="O64" s="281">
        <f>I64*L64</f>
        <v>0</v>
      </c>
      <c r="P64" s="281" t="str">
        <f>IF(ISBLANK(D64),"",IF(ISBLANK(G64),"",N64+O64))</f>
        <v/>
      </c>
    </row>
    <row r="65" spans="1:16" x14ac:dyDescent="0.2">
      <c r="A65" s="285"/>
      <c r="B65" s="285"/>
      <c r="C65" s="285"/>
      <c r="D65" s="287"/>
      <c r="E65" s="290"/>
      <c r="F65" s="291"/>
      <c r="G65" s="292"/>
      <c r="H65" s="292"/>
      <c r="I65" s="329"/>
      <c r="J65" s="290"/>
      <c r="K65" s="291"/>
      <c r="L65" s="292"/>
      <c r="M65" s="292"/>
      <c r="N65" s="280"/>
      <c r="O65" s="280"/>
      <c r="P65" s="280"/>
    </row>
    <row r="66" spans="1:16" x14ac:dyDescent="0.2">
      <c r="A66" s="56"/>
      <c r="B66" s="56"/>
      <c r="C66" s="56"/>
      <c r="D66" s="57"/>
      <c r="E66" s="57"/>
      <c r="F66" s="57"/>
      <c r="G66" s="57"/>
      <c r="H66" s="57"/>
      <c r="I66" s="57"/>
      <c r="J66" s="57"/>
      <c r="K66" s="57"/>
      <c r="L66" s="57"/>
      <c r="M66" s="57"/>
    </row>
    <row r="67" spans="1:16" x14ac:dyDescent="0.2">
      <c r="A67" s="271" t="s">
        <v>67</v>
      </c>
      <c r="B67" s="272"/>
      <c r="C67" s="272"/>
      <c r="D67" s="272"/>
      <c r="E67" s="272"/>
      <c r="F67" s="272"/>
      <c r="G67" s="272"/>
      <c r="H67" s="272"/>
      <c r="I67" s="272"/>
      <c r="J67" s="272"/>
      <c r="K67" s="272"/>
      <c r="L67" s="272"/>
      <c r="M67" s="272"/>
      <c r="N67" s="272"/>
      <c r="O67" s="277"/>
      <c r="P67" s="332"/>
    </row>
    <row r="68" spans="1:16" x14ac:dyDescent="0.2">
      <c r="A68" s="273"/>
      <c r="B68" s="274"/>
      <c r="C68" s="274"/>
      <c r="D68" s="274"/>
      <c r="E68" s="274"/>
      <c r="F68" s="274"/>
      <c r="G68" s="274"/>
      <c r="H68" s="274"/>
      <c r="I68" s="274"/>
      <c r="J68" s="274"/>
      <c r="K68" s="274"/>
      <c r="L68" s="274"/>
      <c r="M68" s="274"/>
      <c r="N68" s="274"/>
      <c r="O68" s="278"/>
      <c r="P68" s="333"/>
    </row>
    <row r="69" spans="1:16" x14ac:dyDescent="0.2">
      <c r="A69" s="321" t="s">
        <v>68</v>
      </c>
      <c r="B69" s="322"/>
      <c r="C69" s="322"/>
      <c r="D69" s="286"/>
      <c r="E69" s="288" t="s">
        <v>69</v>
      </c>
      <c r="F69" s="289"/>
      <c r="G69" s="292"/>
      <c r="H69" s="292"/>
      <c r="I69" s="287"/>
      <c r="J69" s="288" t="s">
        <v>69</v>
      </c>
      <c r="K69" s="289"/>
      <c r="L69" s="292"/>
      <c r="M69" s="292"/>
      <c r="N69" s="281">
        <f>D69*G69</f>
        <v>0</v>
      </c>
      <c r="O69" s="281">
        <f>I69*L69</f>
        <v>0</v>
      </c>
      <c r="P69" s="281" t="str">
        <f>IF(ISBLANK(D69),"",IF(ISBLANK(G69),"",N69+O69))</f>
        <v/>
      </c>
    </row>
    <row r="70" spans="1:16" x14ac:dyDescent="0.2">
      <c r="A70" s="323"/>
      <c r="B70" s="324"/>
      <c r="C70" s="324"/>
      <c r="D70" s="287"/>
      <c r="E70" s="290"/>
      <c r="F70" s="291"/>
      <c r="G70" s="292"/>
      <c r="H70" s="292"/>
      <c r="I70" s="329"/>
      <c r="J70" s="290"/>
      <c r="K70" s="291"/>
      <c r="L70" s="292"/>
      <c r="M70" s="292"/>
      <c r="N70" s="280"/>
      <c r="O70" s="280"/>
      <c r="P70" s="280"/>
    </row>
    <row r="71" spans="1:16" x14ac:dyDescent="0.2">
      <c r="A71" s="56"/>
      <c r="B71" s="56"/>
      <c r="C71" s="56"/>
      <c r="D71" s="57"/>
      <c r="E71" s="57"/>
      <c r="F71" s="57"/>
      <c r="G71" s="57"/>
      <c r="H71" s="57"/>
      <c r="I71" s="57"/>
      <c r="J71" s="57"/>
      <c r="K71" s="57"/>
      <c r="L71" s="57"/>
      <c r="M71" s="57"/>
    </row>
    <row r="72" spans="1:16" x14ac:dyDescent="0.2">
      <c r="A72" s="271" t="s">
        <v>70</v>
      </c>
      <c r="B72" s="272"/>
      <c r="C72" s="272"/>
      <c r="D72" s="272"/>
      <c r="E72" s="272"/>
      <c r="F72" s="272"/>
      <c r="G72" s="272"/>
      <c r="H72" s="272"/>
      <c r="I72" s="272"/>
      <c r="J72" s="272"/>
      <c r="K72" s="272"/>
      <c r="L72" s="272"/>
      <c r="M72" s="272"/>
      <c r="N72" s="272"/>
      <c r="O72" s="277"/>
      <c r="P72" s="332"/>
    </row>
    <row r="73" spans="1:16" x14ac:dyDescent="0.2">
      <c r="A73" s="273"/>
      <c r="B73" s="274"/>
      <c r="C73" s="274"/>
      <c r="D73" s="274"/>
      <c r="E73" s="274"/>
      <c r="F73" s="274"/>
      <c r="G73" s="274"/>
      <c r="H73" s="274"/>
      <c r="I73" s="274"/>
      <c r="J73" s="274"/>
      <c r="K73" s="274"/>
      <c r="L73" s="274"/>
      <c r="M73" s="274"/>
      <c r="N73" s="274"/>
      <c r="O73" s="278"/>
      <c r="P73" s="333"/>
    </row>
    <row r="74" spans="1:16" x14ac:dyDescent="0.2">
      <c r="A74" s="321" t="s">
        <v>164</v>
      </c>
      <c r="B74" s="322"/>
      <c r="C74" s="322"/>
      <c r="D74" s="287"/>
      <c r="E74" s="288" t="s">
        <v>47</v>
      </c>
      <c r="F74" s="289"/>
      <c r="G74" s="292"/>
      <c r="H74" s="292"/>
      <c r="N74" s="281">
        <f>D74*G74</f>
        <v>0</v>
      </c>
      <c r="O74" s="283"/>
      <c r="P74" s="281" t="str">
        <f>IF(ISBLANK(D74),"",IF(ISBLANK(G74),"",N74+O74))</f>
        <v/>
      </c>
    </row>
    <row r="75" spans="1:16" x14ac:dyDescent="0.2">
      <c r="A75" s="321"/>
      <c r="B75" s="322"/>
      <c r="C75" s="322"/>
      <c r="D75" s="329"/>
      <c r="E75" s="288"/>
      <c r="F75" s="289"/>
      <c r="G75" s="292"/>
      <c r="H75" s="292"/>
      <c r="N75" s="280"/>
      <c r="O75" s="283"/>
      <c r="P75" s="280"/>
    </row>
    <row r="76" spans="1:16" x14ac:dyDescent="0.2">
      <c r="A76" s="323"/>
      <c r="B76" s="324"/>
      <c r="C76" s="324"/>
      <c r="D76" s="329"/>
      <c r="E76" s="290"/>
      <c r="F76" s="291"/>
      <c r="G76" s="292"/>
      <c r="H76" s="292"/>
      <c r="N76" s="280"/>
      <c r="O76" s="283"/>
      <c r="P76" s="280"/>
    </row>
    <row r="77" spans="1:16" x14ac:dyDescent="0.2">
      <c r="A77" s="56"/>
      <c r="B77" s="56"/>
      <c r="C77" s="56"/>
      <c r="D77" s="57"/>
      <c r="E77" s="57"/>
      <c r="F77" s="57"/>
      <c r="G77" s="57"/>
      <c r="H77" s="57"/>
      <c r="I77" s="57"/>
      <c r="J77" s="57"/>
      <c r="K77" s="57"/>
      <c r="L77" s="57"/>
      <c r="M77" s="57"/>
    </row>
    <row r="78" spans="1:16" x14ac:dyDescent="0.2">
      <c r="A78" s="271" t="s">
        <v>71</v>
      </c>
      <c r="B78" s="272"/>
      <c r="C78" s="272"/>
      <c r="D78" s="272"/>
      <c r="E78" s="272"/>
      <c r="F78" s="272"/>
      <c r="G78" s="272"/>
      <c r="H78" s="272"/>
      <c r="I78" s="272"/>
      <c r="J78" s="272"/>
      <c r="K78" s="272"/>
      <c r="L78" s="272"/>
      <c r="M78" s="272"/>
      <c r="N78" s="272"/>
      <c r="O78" s="272"/>
      <c r="P78" s="275"/>
    </row>
    <row r="79" spans="1:16" x14ac:dyDescent="0.2">
      <c r="A79" s="273"/>
      <c r="B79" s="274"/>
      <c r="C79" s="274"/>
      <c r="D79" s="274"/>
      <c r="E79" s="274"/>
      <c r="F79" s="274"/>
      <c r="G79" s="274"/>
      <c r="H79" s="274"/>
      <c r="I79" s="274"/>
      <c r="J79" s="274"/>
      <c r="K79" s="274"/>
      <c r="L79" s="274"/>
      <c r="M79" s="274"/>
      <c r="N79" s="274"/>
      <c r="O79" s="274"/>
      <c r="P79" s="276"/>
    </row>
    <row r="80" spans="1:16" x14ac:dyDescent="0.2">
      <c r="A80" s="284" t="s">
        <v>72</v>
      </c>
      <c r="B80" s="284"/>
      <c r="C80" s="284"/>
      <c r="D80" s="286"/>
      <c r="E80" s="288" t="s">
        <v>47</v>
      </c>
      <c r="F80" s="289"/>
      <c r="G80" s="292"/>
      <c r="H80" s="292"/>
      <c r="I80" s="57"/>
      <c r="J80" s="57"/>
      <c r="K80" s="57"/>
      <c r="L80" s="57"/>
      <c r="M80" s="57"/>
      <c r="N80" s="279">
        <f>D80*G80</f>
        <v>0</v>
      </c>
      <c r="O80" s="282"/>
      <c r="P80" s="279" t="str">
        <f>IF(ISBLANK(D80),"",IF(ISBLANK(G80),"",N80+O80))</f>
        <v/>
      </c>
    </row>
    <row r="81" spans="1:16" x14ac:dyDescent="0.2">
      <c r="A81" s="285"/>
      <c r="B81" s="285"/>
      <c r="C81" s="285"/>
      <c r="D81" s="287"/>
      <c r="E81" s="290"/>
      <c r="F81" s="291"/>
      <c r="G81" s="292"/>
      <c r="H81" s="292"/>
      <c r="I81" s="57"/>
      <c r="J81" s="57"/>
      <c r="K81" s="57"/>
      <c r="L81" s="57"/>
      <c r="M81" s="57"/>
      <c r="N81" s="280"/>
      <c r="O81" s="283"/>
      <c r="P81" s="280"/>
    </row>
    <row r="82" spans="1:16" x14ac:dyDescent="0.2">
      <c r="A82" s="285" t="s">
        <v>73</v>
      </c>
      <c r="B82" s="285"/>
      <c r="C82" s="285"/>
      <c r="D82" s="293"/>
      <c r="E82" s="294" t="s">
        <v>47</v>
      </c>
      <c r="F82" s="295"/>
      <c r="G82" s="292"/>
      <c r="H82" s="292"/>
      <c r="I82" s="57"/>
      <c r="J82" s="57"/>
      <c r="K82" s="57"/>
      <c r="L82" s="57"/>
      <c r="M82" s="57"/>
      <c r="N82" s="281">
        <f>D82*G82</f>
        <v>0</v>
      </c>
      <c r="O82" s="283"/>
      <c r="P82" s="279" t="str">
        <f>IF(ISBLANK(D82),"",IF(ISBLANK(G82),"",N82+O82))</f>
        <v/>
      </c>
    </row>
    <row r="83" spans="1:16" x14ac:dyDescent="0.2">
      <c r="A83" s="285"/>
      <c r="B83" s="285"/>
      <c r="C83" s="285"/>
      <c r="D83" s="287"/>
      <c r="E83" s="290"/>
      <c r="F83" s="291"/>
      <c r="G83" s="292"/>
      <c r="H83" s="292"/>
      <c r="I83" s="57"/>
      <c r="J83" s="57"/>
      <c r="K83" s="57"/>
      <c r="L83" s="57"/>
      <c r="M83" s="57"/>
      <c r="N83" s="280"/>
      <c r="O83" s="283"/>
      <c r="P83" s="280"/>
    </row>
    <row r="84" spans="1:16" x14ac:dyDescent="0.2">
      <c r="A84" s="56"/>
      <c r="B84" s="56"/>
      <c r="C84" s="56"/>
      <c r="D84" s="57"/>
      <c r="E84" s="57"/>
      <c r="F84" s="57"/>
      <c r="G84" s="57"/>
      <c r="H84" s="57"/>
      <c r="I84" s="57"/>
      <c r="J84" s="57"/>
      <c r="K84" s="57"/>
      <c r="L84" s="57"/>
      <c r="M84" s="57"/>
    </row>
    <row r="85" spans="1:16" x14ac:dyDescent="0.2">
      <c r="A85" s="271" t="s">
        <v>74</v>
      </c>
      <c r="B85" s="272"/>
      <c r="C85" s="272"/>
      <c r="D85" s="272"/>
      <c r="E85" s="272"/>
      <c r="F85" s="272"/>
      <c r="G85" s="272"/>
      <c r="H85" s="272"/>
      <c r="I85" s="272"/>
      <c r="J85" s="272"/>
      <c r="K85" s="272"/>
      <c r="L85" s="272"/>
      <c r="M85" s="272"/>
      <c r="N85" s="272"/>
      <c r="O85" s="277"/>
      <c r="P85" s="332"/>
    </row>
    <row r="86" spans="1:16" x14ac:dyDescent="0.2">
      <c r="A86" s="273"/>
      <c r="B86" s="274"/>
      <c r="C86" s="274"/>
      <c r="D86" s="274"/>
      <c r="E86" s="274"/>
      <c r="F86" s="274"/>
      <c r="G86" s="274"/>
      <c r="H86" s="274"/>
      <c r="I86" s="274"/>
      <c r="J86" s="274"/>
      <c r="K86" s="274"/>
      <c r="L86" s="274"/>
      <c r="M86" s="274"/>
      <c r="N86" s="274"/>
      <c r="O86" s="278"/>
      <c r="P86" s="333"/>
    </row>
    <row r="87" spans="1:16" x14ac:dyDescent="0.2">
      <c r="A87" s="321" t="s">
        <v>75</v>
      </c>
      <c r="B87" s="322"/>
      <c r="C87" s="322"/>
      <c r="D87" s="293"/>
      <c r="E87" s="288" t="s">
        <v>76</v>
      </c>
      <c r="F87" s="289"/>
      <c r="G87" s="296"/>
      <c r="H87" s="297"/>
      <c r="I87" s="293"/>
      <c r="J87" s="353" t="s">
        <v>76</v>
      </c>
      <c r="K87" s="353"/>
      <c r="L87" s="292"/>
      <c r="M87" s="292"/>
      <c r="N87" s="281">
        <f>D87*G87</f>
        <v>0</v>
      </c>
      <c r="O87" s="281">
        <f>I87*L87</f>
        <v>0</v>
      </c>
      <c r="P87" s="279" t="str">
        <f t="shared" ref="P87" si="7">IF(ISBLANK(D87),"",IF(ISBLANK(G87),"",N87+O87))</f>
        <v/>
      </c>
    </row>
    <row r="88" spans="1:16" x14ac:dyDescent="0.2">
      <c r="A88" s="321"/>
      <c r="B88" s="322"/>
      <c r="C88" s="322"/>
      <c r="D88" s="286"/>
      <c r="E88" s="288"/>
      <c r="F88" s="289"/>
      <c r="G88" s="298"/>
      <c r="H88" s="299"/>
      <c r="I88" s="286"/>
      <c r="J88" s="354"/>
      <c r="K88" s="354"/>
      <c r="L88" s="292"/>
      <c r="M88" s="292"/>
      <c r="N88" s="280"/>
      <c r="O88" s="280"/>
      <c r="P88" s="280"/>
    </row>
    <row r="89" spans="1:16" x14ac:dyDescent="0.2">
      <c r="A89" s="323"/>
      <c r="B89" s="324"/>
      <c r="C89" s="324"/>
      <c r="D89" s="287"/>
      <c r="E89" s="290"/>
      <c r="F89" s="291"/>
      <c r="G89" s="300"/>
      <c r="H89" s="301"/>
      <c r="I89" s="287"/>
      <c r="J89" s="354"/>
      <c r="K89" s="354"/>
      <c r="L89" s="292"/>
      <c r="M89" s="292"/>
      <c r="N89" s="280"/>
      <c r="O89" s="280"/>
      <c r="P89" s="280"/>
    </row>
    <row r="90" spans="1:16" x14ac:dyDescent="0.2">
      <c r="A90" s="56"/>
      <c r="B90" s="56"/>
      <c r="C90" s="56"/>
      <c r="D90" s="57"/>
      <c r="E90" s="57"/>
      <c r="F90" s="57"/>
      <c r="G90" s="57"/>
      <c r="H90" s="57"/>
      <c r="I90" s="57"/>
      <c r="J90" s="57"/>
      <c r="K90" s="57"/>
      <c r="L90" s="57"/>
      <c r="M90" s="57"/>
    </row>
    <row r="91" spans="1:16" x14ac:dyDescent="0.2">
      <c r="A91" s="271" t="s">
        <v>77</v>
      </c>
      <c r="B91" s="272"/>
      <c r="C91" s="272"/>
      <c r="D91" s="272"/>
      <c r="E91" s="272"/>
      <c r="F91" s="272"/>
      <c r="G91" s="272"/>
      <c r="H91" s="272"/>
      <c r="I91" s="272"/>
      <c r="J91" s="272"/>
      <c r="K91" s="272"/>
      <c r="L91" s="272"/>
      <c r="M91" s="272"/>
      <c r="N91" s="272"/>
      <c r="O91" s="277"/>
      <c r="P91" s="332"/>
    </row>
    <row r="92" spans="1:16" x14ac:dyDescent="0.2">
      <c r="A92" s="273"/>
      <c r="B92" s="274"/>
      <c r="C92" s="274"/>
      <c r="D92" s="274"/>
      <c r="E92" s="274"/>
      <c r="F92" s="274"/>
      <c r="G92" s="274"/>
      <c r="H92" s="274"/>
      <c r="I92" s="274"/>
      <c r="J92" s="274"/>
      <c r="K92" s="274"/>
      <c r="L92" s="274"/>
      <c r="M92" s="274"/>
      <c r="N92" s="274"/>
      <c r="O92" s="278"/>
      <c r="P92" s="333"/>
    </row>
    <row r="93" spans="1:16" x14ac:dyDescent="0.2">
      <c r="A93" s="321" t="s">
        <v>78</v>
      </c>
      <c r="B93" s="322"/>
      <c r="C93" s="322"/>
      <c r="D93" s="293"/>
      <c r="E93" s="353" t="s">
        <v>79</v>
      </c>
      <c r="F93" s="353"/>
      <c r="G93" s="296"/>
      <c r="H93" s="297"/>
      <c r="N93" s="281">
        <f>D93*G93</f>
        <v>0</v>
      </c>
      <c r="O93" s="283"/>
      <c r="P93" s="279" t="str">
        <f>IF(ISBLANK(D93),"",IF(ISBLANK(G93),"",N93+O93))</f>
        <v/>
      </c>
    </row>
    <row r="94" spans="1:16" x14ac:dyDescent="0.2">
      <c r="A94" s="321"/>
      <c r="B94" s="322"/>
      <c r="C94" s="322"/>
      <c r="D94" s="286"/>
      <c r="E94" s="354"/>
      <c r="F94" s="354"/>
      <c r="G94" s="298"/>
      <c r="H94" s="299"/>
      <c r="N94" s="280"/>
      <c r="O94" s="283"/>
      <c r="P94" s="280"/>
    </row>
    <row r="95" spans="1:16" x14ac:dyDescent="0.2">
      <c r="A95" s="323"/>
      <c r="B95" s="324"/>
      <c r="C95" s="324"/>
      <c r="D95" s="287"/>
      <c r="E95" s="354"/>
      <c r="F95" s="354"/>
      <c r="G95" s="300"/>
      <c r="H95" s="301"/>
      <c r="N95" s="280"/>
      <c r="O95" s="283"/>
      <c r="P95" s="280"/>
    </row>
    <row r="96" spans="1:16" x14ac:dyDescent="0.2">
      <c r="A96" s="56"/>
      <c r="B96" s="56"/>
      <c r="C96" s="56"/>
      <c r="D96" s="57"/>
      <c r="E96" s="57"/>
      <c r="F96" s="57"/>
      <c r="G96" s="57"/>
      <c r="H96" s="57"/>
      <c r="I96" s="57"/>
      <c r="J96" s="57"/>
      <c r="K96" s="57"/>
      <c r="L96" s="57"/>
      <c r="M96" s="57"/>
    </row>
    <row r="97" spans="1:16" x14ac:dyDescent="0.2">
      <c r="A97" s="271" t="s">
        <v>80</v>
      </c>
      <c r="B97" s="272"/>
      <c r="C97" s="272"/>
      <c r="D97" s="272"/>
      <c r="E97" s="272"/>
      <c r="F97" s="272"/>
      <c r="G97" s="272"/>
      <c r="H97" s="272"/>
      <c r="I97" s="272"/>
      <c r="J97" s="272"/>
      <c r="K97" s="272"/>
      <c r="L97" s="272"/>
      <c r="M97" s="272"/>
      <c r="N97" s="272"/>
      <c r="O97" s="277"/>
      <c r="P97" s="332"/>
    </row>
    <row r="98" spans="1:16" x14ac:dyDescent="0.2">
      <c r="A98" s="273"/>
      <c r="B98" s="274"/>
      <c r="C98" s="274"/>
      <c r="D98" s="274"/>
      <c r="E98" s="274"/>
      <c r="F98" s="274"/>
      <c r="G98" s="274"/>
      <c r="H98" s="274"/>
      <c r="I98" s="274"/>
      <c r="J98" s="274"/>
      <c r="K98" s="274"/>
      <c r="L98" s="274"/>
      <c r="M98" s="274"/>
      <c r="N98" s="274"/>
      <c r="O98" s="278"/>
      <c r="P98" s="333"/>
    </row>
    <row r="99" spans="1:16" x14ac:dyDescent="0.2">
      <c r="A99" s="321" t="s">
        <v>81</v>
      </c>
      <c r="B99" s="322"/>
      <c r="C99" s="322"/>
      <c r="D99" s="286"/>
      <c r="E99" s="288" t="s">
        <v>79</v>
      </c>
      <c r="F99" s="289"/>
      <c r="G99" s="292"/>
      <c r="H99" s="292"/>
      <c r="I99" s="57"/>
      <c r="J99" s="57"/>
      <c r="K99" s="57"/>
      <c r="L99" s="57"/>
      <c r="M99" s="57"/>
      <c r="N99" s="281">
        <f>D99*G99</f>
        <v>0</v>
      </c>
      <c r="O99" s="283"/>
      <c r="P99" s="339" t="str">
        <f>IF(ISBLANK(D99),"",IF(ISBLANK(G99),"",N99+O99))</f>
        <v/>
      </c>
    </row>
    <row r="100" spans="1:16" x14ac:dyDescent="0.2">
      <c r="A100" s="323"/>
      <c r="B100" s="324"/>
      <c r="C100" s="324"/>
      <c r="D100" s="287"/>
      <c r="E100" s="290"/>
      <c r="F100" s="291"/>
      <c r="G100" s="292"/>
      <c r="H100" s="292"/>
      <c r="I100" s="57"/>
      <c r="J100" s="57"/>
      <c r="K100" s="57"/>
      <c r="L100" s="57"/>
      <c r="M100" s="57"/>
      <c r="N100" s="280"/>
      <c r="O100" s="283"/>
      <c r="P100" s="279"/>
    </row>
    <row r="101" spans="1:16" x14ac:dyDescent="0.2">
      <c r="A101" s="56"/>
      <c r="B101" s="56"/>
      <c r="C101" s="56"/>
      <c r="D101" s="57"/>
      <c r="E101" s="57"/>
      <c r="F101" s="57"/>
      <c r="G101" s="57"/>
      <c r="H101" s="57"/>
      <c r="I101" s="57"/>
      <c r="J101" s="57"/>
      <c r="K101" s="57"/>
      <c r="L101" s="57"/>
      <c r="M101" s="57"/>
    </row>
    <row r="102" spans="1:16" x14ac:dyDescent="0.2">
      <c r="A102" s="271" t="s">
        <v>82</v>
      </c>
      <c r="B102" s="272"/>
      <c r="C102" s="272"/>
      <c r="D102" s="272"/>
      <c r="E102" s="272"/>
      <c r="F102" s="272"/>
      <c r="G102" s="272"/>
      <c r="H102" s="272"/>
      <c r="I102" s="272"/>
      <c r="J102" s="272"/>
      <c r="K102" s="272"/>
      <c r="L102" s="272"/>
      <c r="M102" s="272"/>
      <c r="N102" s="272"/>
      <c r="O102" s="277"/>
      <c r="P102" s="332"/>
    </row>
    <row r="103" spans="1:16" x14ac:dyDescent="0.2">
      <c r="A103" s="273"/>
      <c r="B103" s="274"/>
      <c r="C103" s="274"/>
      <c r="D103" s="274"/>
      <c r="E103" s="274"/>
      <c r="F103" s="274"/>
      <c r="G103" s="274"/>
      <c r="H103" s="274"/>
      <c r="I103" s="274"/>
      <c r="J103" s="274"/>
      <c r="K103" s="274"/>
      <c r="L103" s="274"/>
      <c r="M103" s="274"/>
      <c r="N103" s="274"/>
      <c r="O103" s="278"/>
      <c r="P103" s="333"/>
    </row>
    <row r="104" spans="1:16" x14ac:dyDescent="0.2">
      <c r="A104" s="321" t="s">
        <v>83</v>
      </c>
      <c r="B104" s="322"/>
      <c r="C104" s="322"/>
      <c r="D104" s="286"/>
      <c r="E104" s="288"/>
      <c r="F104" s="289"/>
      <c r="G104" s="292"/>
      <c r="H104" s="292"/>
      <c r="I104" s="53"/>
      <c r="J104" s="53"/>
      <c r="K104" s="53"/>
      <c r="L104" s="53"/>
      <c r="M104" s="53"/>
      <c r="N104" s="281">
        <f>D104*G104</f>
        <v>0</v>
      </c>
      <c r="O104" s="283"/>
      <c r="P104" s="281" t="str">
        <f>IF(ISBLANK(D104),"",IF(ISBLANK(G104),"",N104+O104))</f>
        <v/>
      </c>
    </row>
    <row r="105" spans="1:16" x14ac:dyDescent="0.2">
      <c r="A105" s="323"/>
      <c r="B105" s="324"/>
      <c r="C105" s="324"/>
      <c r="D105" s="287"/>
      <c r="E105" s="290"/>
      <c r="F105" s="291"/>
      <c r="G105" s="292"/>
      <c r="H105" s="292"/>
      <c r="I105" s="53"/>
      <c r="J105" s="53"/>
      <c r="K105" s="53"/>
      <c r="L105" s="53"/>
      <c r="M105" s="53"/>
      <c r="N105" s="280"/>
      <c r="O105" s="283"/>
      <c r="P105" s="280"/>
    </row>
    <row r="106" spans="1:16" x14ac:dyDescent="0.2">
      <c r="A106" s="321" t="s">
        <v>84</v>
      </c>
      <c r="B106" s="322"/>
      <c r="C106" s="322"/>
      <c r="D106" s="286"/>
      <c r="E106" s="288"/>
      <c r="F106" s="289"/>
      <c r="G106" s="292"/>
      <c r="H106" s="292"/>
      <c r="N106" s="281">
        <f>D106*G106</f>
        <v>0</v>
      </c>
      <c r="O106" s="283"/>
      <c r="P106" s="281" t="str">
        <f>IF(ISBLANK(D106),"",IF(ISBLANK(G106),"",N106+O106))</f>
        <v/>
      </c>
    </row>
    <row r="107" spans="1:16" x14ac:dyDescent="0.2">
      <c r="A107" s="323"/>
      <c r="B107" s="324"/>
      <c r="C107" s="324"/>
      <c r="D107" s="287"/>
      <c r="E107" s="290"/>
      <c r="F107" s="291"/>
      <c r="G107" s="292"/>
      <c r="H107" s="292"/>
      <c r="N107" s="280"/>
      <c r="O107" s="283"/>
      <c r="P107" s="280"/>
    </row>
    <row r="108" spans="1:16" x14ac:dyDescent="0.2">
      <c r="A108" s="56"/>
      <c r="B108" s="56"/>
      <c r="C108" s="56"/>
    </row>
    <row r="109" spans="1:16" x14ac:dyDescent="0.2">
      <c r="A109" s="271" t="s">
        <v>85</v>
      </c>
      <c r="B109" s="272"/>
      <c r="C109" s="272"/>
      <c r="D109" s="272"/>
      <c r="E109" s="272"/>
      <c r="F109" s="272"/>
      <c r="G109" s="272"/>
      <c r="H109" s="272"/>
      <c r="I109" s="272"/>
      <c r="J109" s="272"/>
      <c r="K109" s="272"/>
      <c r="L109" s="272"/>
      <c r="M109" s="272"/>
      <c r="N109" s="272"/>
      <c r="O109" s="277"/>
      <c r="P109" s="332"/>
    </row>
    <row r="110" spans="1:16" x14ac:dyDescent="0.2">
      <c r="A110" s="273"/>
      <c r="B110" s="274"/>
      <c r="C110" s="274"/>
      <c r="D110" s="274"/>
      <c r="E110" s="274"/>
      <c r="F110" s="274"/>
      <c r="G110" s="274"/>
      <c r="H110" s="274"/>
      <c r="I110" s="274"/>
      <c r="J110" s="274"/>
      <c r="K110" s="274"/>
      <c r="L110" s="274"/>
      <c r="M110" s="274"/>
      <c r="N110" s="274"/>
      <c r="O110" s="278"/>
      <c r="P110" s="333"/>
    </row>
    <row r="111" spans="1:16" x14ac:dyDescent="0.2">
      <c r="A111" s="359" t="s">
        <v>86</v>
      </c>
      <c r="B111" s="360"/>
      <c r="C111" s="361"/>
      <c r="D111" s="293"/>
      <c r="E111" s="294" t="s">
        <v>87</v>
      </c>
      <c r="F111" s="295"/>
      <c r="G111" s="296"/>
      <c r="H111" s="297"/>
      <c r="N111" s="339">
        <f>D111*G111</f>
        <v>0</v>
      </c>
      <c r="O111" s="336"/>
      <c r="P111" s="281" t="str">
        <f>IF(ISBLANK(D111),"",IF(ISBLANK(G111),"",N111+O111))</f>
        <v/>
      </c>
    </row>
    <row r="112" spans="1:16" x14ac:dyDescent="0.2">
      <c r="A112" s="323"/>
      <c r="B112" s="324"/>
      <c r="C112" s="362"/>
      <c r="D112" s="287"/>
      <c r="E112" s="290"/>
      <c r="F112" s="291"/>
      <c r="G112" s="300"/>
      <c r="H112" s="301"/>
      <c r="N112" s="279"/>
      <c r="O112" s="282"/>
      <c r="P112" s="280"/>
    </row>
    <row r="114" spans="4:17" x14ac:dyDescent="0.2">
      <c r="D114" s="344" t="s">
        <v>98</v>
      </c>
      <c r="E114" s="345"/>
      <c r="F114" s="345"/>
      <c r="G114" s="345"/>
      <c r="H114" s="345"/>
      <c r="I114" s="346"/>
      <c r="J114" s="342">
        <f>SUM(P23:P112)</f>
        <v>0</v>
      </c>
      <c r="K114" s="343"/>
      <c r="L114" s="343"/>
      <c r="M114" s="343"/>
      <c r="N114" s="343"/>
      <c r="O114" s="343"/>
      <c r="P114" s="343"/>
    </row>
    <row r="115" spans="4:17" x14ac:dyDescent="0.2">
      <c r="D115" s="347"/>
      <c r="E115" s="348"/>
      <c r="F115" s="348"/>
      <c r="G115" s="348"/>
      <c r="H115" s="348"/>
      <c r="I115" s="349"/>
      <c r="J115" s="343"/>
      <c r="K115" s="343"/>
      <c r="L115" s="343"/>
      <c r="M115" s="343"/>
      <c r="N115" s="343"/>
      <c r="O115" s="343"/>
      <c r="P115" s="343"/>
      <c r="Q115" s="64">
        <f>J114</f>
        <v>0</v>
      </c>
    </row>
    <row r="116" spans="4:17" x14ac:dyDescent="0.2">
      <c r="D116" s="350"/>
      <c r="E116" s="351"/>
      <c r="F116" s="351"/>
      <c r="G116" s="351"/>
      <c r="H116" s="351"/>
      <c r="I116" s="352"/>
      <c r="J116" s="343"/>
      <c r="K116" s="343"/>
      <c r="L116" s="343"/>
      <c r="M116" s="343"/>
      <c r="N116" s="343"/>
      <c r="O116" s="343"/>
      <c r="P116" s="343"/>
    </row>
  </sheetData>
  <mergeCells count="229">
    <mergeCell ref="A46:O47"/>
    <mergeCell ref="E23:F24"/>
    <mergeCell ref="G23:H24"/>
    <mergeCell ref="D15:H16"/>
    <mergeCell ref="I15:M16"/>
    <mergeCell ref="A11:D11"/>
    <mergeCell ref="A5:D5"/>
    <mergeCell ref="I23:M37"/>
    <mergeCell ref="J38:K39"/>
    <mergeCell ref="L38:M39"/>
    <mergeCell ref="A43:C44"/>
    <mergeCell ref="D43:D44"/>
    <mergeCell ref="E43:F44"/>
    <mergeCell ref="G43:H44"/>
    <mergeCell ref="A38:C39"/>
    <mergeCell ref="I38:I39"/>
    <mergeCell ref="A41:O42"/>
    <mergeCell ref="N28:N30"/>
    <mergeCell ref="N31:N32"/>
    <mergeCell ref="N33:N34"/>
    <mergeCell ref="N35:N37"/>
    <mergeCell ref="A31:C32"/>
    <mergeCell ref="A28:C30"/>
    <mergeCell ref="D28:D30"/>
    <mergeCell ref="A2:E2"/>
    <mergeCell ref="A3:E4"/>
    <mergeCell ref="A8:E10"/>
    <mergeCell ref="A6:E6"/>
    <mergeCell ref="A12:E12"/>
    <mergeCell ref="A111:C112"/>
    <mergeCell ref="D111:D112"/>
    <mergeCell ref="E111:F112"/>
    <mergeCell ref="G111:H112"/>
    <mergeCell ref="A64:C65"/>
    <mergeCell ref="D64:D65"/>
    <mergeCell ref="E64:F65"/>
    <mergeCell ref="G64:H65"/>
    <mergeCell ref="E50:F51"/>
    <mergeCell ref="G50:H51"/>
    <mergeCell ref="D104:D105"/>
    <mergeCell ref="E104:F105"/>
    <mergeCell ref="G104:H105"/>
    <mergeCell ref="A93:C95"/>
    <mergeCell ref="D93:D95"/>
    <mergeCell ref="E93:F95"/>
    <mergeCell ref="G93:H95"/>
    <mergeCell ref="A74:C76"/>
    <mergeCell ref="D74:D76"/>
    <mergeCell ref="N74:N76"/>
    <mergeCell ref="P85:P86"/>
    <mergeCell ref="N106:N107"/>
    <mergeCell ref="O106:O107"/>
    <mergeCell ref="P106:P107"/>
    <mergeCell ref="N111:N112"/>
    <mergeCell ref="O111:O112"/>
    <mergeCell ref="P111:P112"/>
    <mergeCell ref="P97:P98"/>
    <mergeCell ref="A102:O103"/>
    <mergeCell ref="P102:P103"/>
    <mergeCell ref="A109:O110"/>
    <mergeCell ref="P109:P110"/>
    <mergeCell ref="O99:O100"/>
    <mergeCell ref="P99:P100"/>
    <mergeCell ref="N104:N105"/>
    <mergeCell ref="O104:O105"/>
    <mergeCell ref="P104:P105"/>
    <mergeCell ref="P91:P92"/>
    <mergeCell ref="A97:O98"/>
    <mergeCell ref="A106:C107"/>
    <mergeCell ref="D106:D107"/>
    <mergeCell ref="P74:P76"/>
    <mergeCell ref="J114:P116"/>
    <mergeCell ref="D114:I116"/>
    <mergeCell ref="N87:N89"/>
    <mergeCell ref="O87:O89"/>
    <mergeCell ref="P87:P89"/>
    <mergeCell ref="A87:C89"/>
    <mergeCell ref="D87:D89"/>
    <mergeCell ref="E87:F89"/>
    <mergeCell ref="G87:H89"/>
    <mergeCell ref="I87:I89"/>
    <mergeCell ref="J87:K89"/>
    <mergeCell ref="L87:M89"/>
    <mergeCell ref="A91:O92"/>
    <mergeCell ref="N93:N95"/>
    <mergeCell ref="O93:O95"/>
    <mergeCell ref="P93:P95"/>
    <mergeCell ref="N99:N100"/>
    <mergeCell ref="E106:F107"/>
    <mergeCell ref="G106:H107"/>
    <mergeCell ref="A99:C100"/>
    <mergeCell ref="D99:D100"/>
    <mergeCell ref="E99:F100"/>
    <mergeCell ref="G99:H100"/>
    <mergeCell ref="A104:C105"/>
    <mergeCell ref="I69:I70"/>
    <mergeCell ref="J69:K70"/>
    <mergeCell ref="L69:M70"/>
    <mergeCell ref="N57:N58"/>
    <mergeCell ref="O57:O58"/>
    <mergeCell ref="P55:P56"/>
    <mergeCell ref="P57:P58"/>
    <mergeCell ref="N59:N60"/>
    <mergeCell ref="O59:O60"/>
    <mergeCell ref="P59:P60"/>
    <mergeCell ref="I59:I60"/>
    <mergeCell ref="J59:K60"/>
    <mergeCell ref="L59:M60"/>
    <mergeCell ref="P62:P63"/>
    <mergeCell ref="P67:P68"/>
    <mergeCell ref="P69:P70"/>
    <mergeCell ref="A72:O73"/>
    <mergeCell ref="P72:P73"/>
    <mergeCell ref="N64:N65"/>
    <mergeCell ref="L64:M65"/>
    <mergeCell ref="O64:O65"/>
    <mergeCell ref="P64:P65"/>
    <mergeCell ref="N69:N70"/>
    <mergeCell ref="O69:O70"/>
    <mergeCell ref="P38:P39"/>
    <mergeCell ref="N43:N44"/>
    <mergeCell ref="P43:P44"/>
    <mergeCell ref="P48:P49"/>
    <mergeCell ref="O50:O51"/>
    <mergeCell ref="P50:P51"/>
    <mergeCell ref="N55:N56"/>
    <mergeCell ref="O55:O56"/>
    <mergeCell ref="O43:O44"/>
    <mergeCell ref="N48:N49"/>
    <mergeCell ref="O48:O49"/>
    <mergeCell ref="N50:N51"/>
    <mergeCell ref="O38:O39"/>
    <mergeCell ref="N38:N39"/>
    <mergeCell ref="P41:P42"/>
    <mergeCell ref="P46:P47"/>
    <mergeCell ref="A53:O54"/>
    <mergeCell ref="P53:P54"/>
    <mergeCell ref="A55:C56"/>
    <mergeCell ref="D55:D56"/>
    <mergeCell ref="E55:F56"/>
    <mergeCell ref="G55:H56"/>
    <mergeCell ref="A50:C51"/>
    <mergeCell ref="D50:D51"/>
    <mergeCell ref="P19:P20"/>
    <mergeCell ref="O23:O24"/>
    <mergeCell ref="O25:O27"/>
    <mergeCell ref="O28:O30"/>
    <mergeCell ref="O31:O32"/>
    <mergeCell ref="O33:O34"/>
    <mergeCell ref="O35:O37"/>
    <mergeCell ref="P23:P24"/>
    <mergeCell ref="P25:P27"/>
    <mergeCell ref="P28:P30"/>
    <mergeCell ref="P31:P32"/>
    <mergeCell ref="P33:P34"/>
    <mergeCell ref="P35:P37"/>
    <mergeCell ref="O19:O20"/>
    <mergeCell ref="P21:P22"/>
    <mergeCell ref="N25:N27"/>
    <mergeCell ref="E28:F30"/>
    <mergeCell ref="G28:H30"/>
    <mergeCell ref="A35:C37"/>
    <mergeCell ref="D35:D37"/>
    <mergeCell ref="E35:F37"/>
    <mergeCell ref="G35:H37"/>
    <mergeCell ref="D31:D32"/>
    <mergeCell ref="E31:F32"/>
    <mergeCell ref="G31:H32"/>
    <mergeCell ref="A33:C34"/>
    <mergeCell ref="D33:D34"/>
    <mergeCell ref="E33:F34"/>
    <mergeCell ref="G33:H34"/>
    <mergeCell ref="A25:C27"/>
    <mergeCell ref="E74:F76"/>
    <mergeCell ref="G74:H76"/>
    <mergeCell ref="A69:C70"/>
    <mergeCell ref="D69:D70"/>
    <mergeCell ref="E69:F70"/>
    <mergeCell ref="G69:H70"/>
    <mergeCell ref="A62:O63"/>
    <mergeCell ref="A67:O68"/>
    <mergeCell ref="A48:C49"/>
    <mergeCell ref="D48:D49"/>
    <mergeCell ref="E48:F49"/>
    <mergeCell ref="G48:H49"/>
    <mergeCell ref="I48:I49"/>
    <mergeCell ref="J48:K49"/>
    <mergeCell ref="L48:M49"/>
    <mergeCell ref="O74:O76"/>
    <mergeCell ref="I64:I65"/>
    <mergeCell ref="J64:K65"/>
    <mergeCell ref="A57:C58"/>
    <mergeCell ref="D57:D58"/>
    <mergeCell ref="E57:F58"/>
    <mergeCell ref="G57:H58"/>
    <mergeCell ref="A59:C60"/>
    <mergeCell ref="A17:C20"/>
    <mergeCell ref="D17:D20"/>
    <mergeCell ref="E17:F20"/>
    <mergeCell ref="G17:H20"/>
    <mergeCell ref="I17:I20"/>
    <mergeCell ref="J17:K20"/>
    <mergeCell ref="A21:O22"/>
    <mergeCell ref="N19:N20"/>
    <mergeCell ref="N23:N24"/>
    <mergeCell ref="G2:M12"/>
    <mergeCell ref="A78:O79"/>
    <mergeCell ref="P78:P79"/>
    <mergeCell ref="A85:O86"/>
    <mergeCell ref="N80:N81"/>
    <mergeCell ref="N82:N83"/>
    <mergeCell ref="O80:O81"/>
    <mergeCell ref="O82:O83"/>
    <mergeCell ref="P80:P81"/>
    <mergeCell ref="P82:P83"/>
    <mergeCell ref="A80:C81"/>
    <mergeCell ref="D80:D81"/>
    <mergeCell ref="E80:F81"/>
    <mergeCell ref="G80:H81"/>
    <mergeCell ref="A82:C83"/>
    <mergeCell ref="D82:D83"/>
    <mergeCell ref="E82:F83"/>
    <mergeCell ref="G82:H83"/>
    <mergeCell ref="D25:D27"/>
    <mergeCell ref="E25:F27"/>
    <mergeCell ref="G25:H27"/>
    <mergeCell ref="L17:M20"/>
    <mergeCell ref="A23:C24"/>
    <mergeCell ref="D23:D24"/>
  </mergeCells>
  <conditionalFormatting sqref="E5 E11">
    <cfRule type="cellIs" dxfId="14" priority="28" operator="equal">
      <formula>1</formula>
    </cfRule>
    <cfRule type="cellIs" dxfId="13" priority="29" operator="lessThan">
      <formula>1</formula>
    </cfRule>
  </conditionalFormatting>
  <conditionalFormatting sqref="G80:H83 G69:H70 G64:H65 G55:H58 G48:H51 G43:H44 G23:H37">
    <cfRule type="expression" dxfId="12" priority="27">
      <formula>$D23&gt;0</formula>
    </cfRule>
  </conditionalFormatting>
  <conditionalFormatting sqref="L69:M70 L64:M65 L48:M49 L38:M39 L59:M60">
    <cfRule type="expression" dxfId="11" priority="25">
      <formula>$I38&gt;0</formula>
    </cfRule>
  </conditionalFormatting>
  <conditionalFormatting sqref="G74">
    <cfRule type="expression" dxfId="10" priority="15">
      <formula>$D74&gt;0</formula>
    </cfRule>
  </conditionalFormatting>
  <conditionalFormatting sqref="G87">
    <cfRule type="expression" dxfId="9" priority="12">
      <formula>$D87&gt;0</formula>
    </cfRule>
  </conditionalFormatting>
  <conditionalFormatting sqref="G93">
    <cfRule type="expression" dxfId="8" priority="11">
      <formula>$D93&gt;0</formula>
    </cfRule>
  </conditionalFormatting>
  <conditionalFormatting sqref="G99">
    <cfRule type="expression" dxfId="7" priority="10">
      <formula>$D99&gt;0</formula>
    </cfRule>
  </conditionalFormatting>
  <conditionalFormatting sqref="G104">
    <cfRule type="expression" dxfId="6" priority="9">
      <formula>$D104&gt;0</formula>
    </cfRule>
  </conditionalFormatting>
  <conditionalFormatting sqref="G106">
    <cfRule type="expression" dxfId="5" priority="8">
      <formula>$D106&gt;0</formula>
    </cfRule>
  </conditionalFormatting>
  <conditionalFormatting sqref="G111">
    <cfRule type="expression" dxfId="4" priority="7">
      <formula>$D111&gt;0</formula>
    </cfRule>
  </conditionalFormatting>
  <conditionalFormatting sqref="L87">
    <cfRule type="expression" dxfId="3" priority="2">
      <formula>$I87&gt;0</formula>
    </cfRule>
  </conditionalFormatting>
  <conditionalFormatting sqref="P43 P64 P69 P74 P87 P93 P99 P111 P104:P107 P80:P83 P48:P51 P23:P39 P55:P60">
    <cfRule type="containsBlanks" dxfId="2" priority="33">
      <formula>LEN(TRIM(P23))=0</formula>
    </cfRule>
  </conditionalFormatting>
  <dataValidations count="2">
    <dataValidation type="decimal" operator="greaterThanOrEqual" allowBlank="1" showInputMessage="1" showErrorMessage="1" errorTitle="Felaktig uppgift" error="Ange pris" sqref="G74 G87 L87 G111:H112 G104:H107 G80:H83 L69:M70 G69:H70 G64:H65 L64:M65 G55:H58 L48:M49 G48:H51 L38:M40 G43:H44 G23:H37 L59:M60 G93:H95 G99:H100" xr:uid="{7B557ABF-063C-4DBD-9E7C-8FDDF3EB936D}">
      <formula1>0</formula1>
    </dataValidation>
    <dataValidation type="whole" operator="greaterThanOrEqual" allowBlank="1" showInputMessage="1" showErrorMessage="1" errorTitle="Felaktigt värde" error="Ange uppskattat antal" sqref="D111:D112 D104:D107 D80:D83 I69:I70 D69:D70 D64:D65 I64:I65 D55:D58 I48:I49 D48:D51 I38:I40 D43:D44 D23:D37 I59:I60 D74:D76 I87:I89 D87:D89 D93:D95 D99:D100" xr:uid="{24A53906-8BE2-4217-B313-4ED106274931}">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1.Instruktion</vt:lpstr>
      <vt:lpstr>Utvärderingsmod.- flik tas bort</vt:lpstr>
      <vt:lpstr>2.Grundinfo </vt:lpstr>
      <vt:lpstr>3.Förutsättningar och behov</vt:lpstr>
      <vt:lpstr>4.Kravkatalog</vt:lpstr>
      <vt:lpstr>5. Max. vite Svarstid e-post </vt:lpstr>
      <vt:lpstr>6. Max. vite Svarstid telefon</vt:lpstr>
      <vt:lpstr>7. Max. vite Svarstid Jour</vt:lpstr>
      <vt:lpstr>8. Anbudspriser</vt:lpstr>
      <vt:lpstr>9. Leverantörsuppgifter</vt:lpstr>
      <vt:lpstr>10. Jämförelsetal</vt:lpstr>
      <vt:lpstr>Admin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Lilja</dc:creator>
  <cp:lastModifiedBy>Ali Elham</cp:lastModifiedBy>
  <cp:lastPrinted>2020-02-13T14:17:40Z</cp:lastPrinted>
  <dcterms:created xsi:type="dcterms:W3CDTF">2006-12-08T10:53:23Z</dcterms:created>
  <dcterms:modified xsi:type="dcterms:W3CDTF">2023-07-04T12:22:49Z</dcterms:modified>
</cp:coreProperties>
</file>