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G:\Upphandling\Upphandlingar\Säkerhetsteknik\Säkerhetsteknik 2020\06. Upphandlingsdokument\Slutligt underlag 21-08\"/>
    </mc:Choice>
  </mc:AlternateContent>
  <xr:revisionPtr revIDLastSave="0" documentId="8_{0AF026F8-9CE1-4411-8F76-AE419DA04977}" xr6:coauthVersionLast="47" xr6:coauthVersionMax="47" xr10:uidLastSave="{00000000-0000-0000-0000-000000000000}"/>
  <bookViews>
    <workbookView xWindow="-110" yWindow="-110" windowWidth="19420" windowHeight="10420" firstSheet="2" activeTab="5" xr2:uid="{00000000-000D-0000-FFFF-FFFF00000000}"/>
  </bookViews>
  <sheets>
    <sheet name="Anvisningar" sheetId="10" r:id="rId1"/>
    <sheet name="Anbud uppgifter" sheetId="3" r:id="rId2"/>
    <sheet name="Anbud sammanställning" sheetId="4" r:id="rId3"/>
    <sheet name="Prislista var 1" sheetId="11" r:id="rId4"/>
    <sheet name="Prislista var 2 " sheetId="6" r:id="rId5"/>
    <sheet name="Prislista 3 Fullserviceavtal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2" l="1"/>
  <c r="M20" i="12" s="1"/>
  <c r="O30" i="11"/>
  <c r="N23" i="6"/>
  <c r="G38" i="4" l="1"/>
  <c r="O20" i="11"/>
  <c r="O21" i="11"/>
  <c r="O22" i="11"/>
  <c r="O23" i="11"/>
  <c r="O24" i="11"/>
  <c r="O19" i="11"/>
  <c r="O17" i="11"/>
  <c r="N11" i="6"/>
  <c r="N12" i="6"/>
  <c r="N14" i="6"/>
  <c r="N15" i="6"/>
  <c r="N16" i="6"/>
  <c r="N17" i="6"/>
  <c r="N18" i="6"/>
  <c r="N19" i="6"/>
  <c r="N10" i="6"/>
  <c r="O16" i="11" l="1"/>
  <c r="O15" i="11"/>
  <c r="O26" i="11" l="1"/>
  <c r="O14" i="11"/>
  <c r="O13" i="11"/>
  <c r="O12" i="11"/>
  <c r="O10" i="11"/>
  <c r="O8" i="11"/>
  <c r="O33" i="11" l="1"/>
  <c r="N21" i="6"/>
  <c r="N20" i="6"/>
  <c r="N7" i="6"/>
  <c r="N8" i="6"/>
  <c r="N28" i="6" l="1"/>
</calcChain>
</file>

<file path=xl/sharedStrings.xml><?xml version="1.0" encoding="utf-8"?>
<sst xmlns="http://schemas.openxmlformats.org/spreadsheetml/2006/main" count="292" uniqueCount="179">
  <si>
    <t>Anbudsgivare</t>
  </si>
  <si>
    <t>Kontaktuppgifter anbudsgivare</t>
  </si>
  <si>
    <t>E-post</t>
  </si>
  <si>
    <t>Telefon</t>
  </si>
  <si>
    <t>Uppgifter</t>
  </si>
  <si>
    <t>Svar</t>
  </si>
  <si>
    <t>Organisationsnummer</t>
  </si>
  <si>
    <t>Upphandlingens namn :</t>
  </si>
  <si>
    <t>Position</t>
  </si>
  <si>
    <t>Upphandlings-område</t>
  </si>
  <si>
    <t>Mekaniska lås</t>
  </si>
  <si>
    <t>Övrig information</t>
  </si>
  <si>
    <t xml:space="preserve">Ev namn/märkning för anbud </t>
  </si>
  <si>
    <t>Anbudsdag</t>
  </si>
  <si>
    <t>Signatur</t>
  </si>
  <si>
    <t>Bilagor till anbud</t>
  </si>
  <si>
    <t>Totalt pris</t>
  </si>
  <si>
    <t xml:space="preserve">Anbudssumma </t>
  </si>
  <si>
    <t>Beskrivning av vara</t>
  </si>
  <si>
    <t>Anbudsvara artikelnummer/beteckning</t>
  </si>
  <si>
    <t>st</t>
  </si>
  <si>
    <t xml:space="preserve">Summa </t>
  </si>
  <si>
    <t>Låsenhet</t>
  </si>
  <si>
    <t>Projektledning</t>
  </si>
  <si>
    <t>Montagearbete</t>
  </si>
  <si>
    <t>Startavgift jour</t>
  </si>
  <si>
    <t xml:space="preserve">Servicetekniker timpris </t>
  </si>
  <si>
    <t>Servicetekniker tillägg timpris 19,01 - 06.59</t>
  </si>
  <si>
    <t>Servicetekniker tillägg per timme för helg och röd dag</t>
  </si>
  <si>
    <t>Restidsersättning mellan mellan 07,00 - 19,00</t>
  </si>
  <si>
    <t>Resekostnad för bil inklusive drivmedel, tullavgifter mm</t>
  </si>
  <si>
    <t>Krav på vara/tjänst</t>
  </si>
  <si>
    <t xml:space="preserve">Låsenhet. Svensk standard SS 3522, klass 3. </t>
  </si>
  <si>
    <t>Godkänd av försäkringsbolag. Patenterat nyckelsystem</t>
  </si>
  <si>
    <t>Driftsättning/handhavar-utbildning</t>
  </si>
  <si>
    <t>Anbud vara/tjänst namn</t>
  </si>
  <si>
    <t>Låset lås</t>
  </si>
  <si>
    <t>aaa1</t>
  </si>
  <si>
    <t>Pris/timme</t>
  </si>
  <si>
    <t>Pris/km</t>
  </si>
  <si>
    <t>Enligt uppdragsbeskrivning</t>
  </si>
  <si>
    <t>Enhet (månad/st/m)</t>
  </si>
  <si>
    <t>månader</t>
  </si>
  <si>
    <t>Ev länk/bilaga för mer info</t>
  </si>
  <si>
    <t xml:space="preserve">Serviceavtal </t>
  </si>
  <si>
    <t>Utbildning bör kunna ske digitalt, spelas in och användas vid fler tillfällen av beställaren.</t>
  </si>
  <si>
    <t>Pris/tillfälle</t>
  </si>
  <si>
    <t>Avser uppskattning per år</t>
  </si>
  <si>
    <t xml:space="preserve">Anbudet avser följande områden </t>
  </si>
  <si>
    <t>Support och service av inbrottslarm</t>
  </si>
  <si>
    <t>Nr</t>
  </si>
  <si>
    <t>Ja</t>
  </si>
  <si>
    <t>nej</t>
  </si>
  <si>
    <t>Option 1</t>
  </si>
  <si>
    <t>Option 2</t>
  </si>
  <si>
    <t>Option 3</t>
  </si>
  <si>
    <t>Rabatt gällande officiell prislista</t>
  </si>
  <si>
    <t>Rabatten ska baseras på officiiell prislista hos xxxx. Daterad 202x-11-11</t>
  </si>
  <si>
    <t>Beråknat årligt inköpsvärde för varor i angivet sortiment</t>
  </si>
  <si>
    <t>Rabatt i % på angiven prislista</t>
  </si>
  <si>
    <t>Pris per månad/styck/ meter/ rabatt i % exkl moms</t>
  </si>
  <si>
    <t>Beräknad tid/antal</t>
  </si>
  <si>
    <t>Support och service av system för kameraövervakning</t>
  </si>
  <si>
    <t>Brandskyddssystem inklusive support och service</t>
  </si>
  <si>
    <t>Support och service av brandskyddssystem</t>
  </si>
  <si>
    <t>Passagesystem inklusive support och service</t>
  </si>
  <si>
    <t>Support och service av passagesystem</t>
  </si>
  <si>
    <t>Digitala lås</t>
  </si>
  <si>
    <t>Support och service av digitala lås</t>
  </si>
  <si>
    <t xml:space="preserve">Överfalls- och personlarm </t>
  </si>
  <si>
    <t>FKU avser (Namn på upphandlande myndighet, projektnamn, referensnummer och datum</t>
  </si>
  <si>
    <t>Fylls i av beställare</t>
  </si>
  <si>
    <t>Besvaras av anbudsgivare</t>
  </si>
  <si>
    <t>Summeras av beställare</t>
  </si>
  <si>
    <t>Exempel på hur underlaget fylls i</t>
  </si>
  <si>
    <t xml:space="preserve">Anbud </t>
  </si>
  <si>
    <t>Beställarens uppgifter gällande uppdraget.</t>
  </si>
  <si>
    <t>Varans/uppdragets  namn</t>
  </si>
  <si>
    <t>Support och Servcieavtal</t>
  </si>
  <si>
    <t>Anbud gällande mekaniska lås</t>
  </si>
  <si>
    <t>Beräknat antal/antal timmar /värde</t>
  </si>
  <si>
    <t>Anbud gällande kameraövervakning</t>
  </si>
  <si>
    <t>Uppdrag gällande service och support</t>
  </si>
  <si>
    <t>Lämnande priser för tjänst ska gälla för både större och mindre omfattning under avtalstiden.</t>
  </si>
  <si>
    <r>
      <t xml:space="preserve">- </t>
    </r>
    <r>
      <rPr>
        <b/>
        <sz val="11"/>
        <color theme="1"/>
        <rFont val="Calibri"/>
        <family val="2"/>
        <scheme val="minor"/>
      </rPr>
      <t xml:space="preserve">Rabattsats på officiell prislista hos grossist för aktuellt område. </t>
    </r>
  </si>
  <si>
    <r>
      <t>-</t>
    </r>
    <r>
      <rPr>
        <b/>
        <sz val="11"/>
        <color theme="1"/>
        <rFont val="Calibri"/>
        <family val="2"/>
        <scheme val="minor"/>
      </rPr>
      <t xml:space="preserve"> Totalpris för övriga komponenter vid uppsättning</t>
    </r>
  </si>
  <si>
    <t>Kamera-övervakning</t>
  </si>
  <si>
    <t>Pris gällande servicematerial som inte ingår i serviceåtagande.</t>
  </si>
  <si>
    <t>Uppsättning av system</t>
  </si>
  <si>
    <t xml:space="preserve">Övriga tjänster </t>
  </si>
  <si>
    <t>Serviceinsatser</t>
  </si>
  <si>
    <t>Resor,logi etc</t>
  </si>
  <si>
    <t>Övriga varor och komponenter</t>
  </si>
  <si>
    <t>Totalsumma enligt bifogad lista</t>
  </si>
  <si>
    <t>Huvud-komponenter</t>
  </si>
  <si>
    <t>Pris inklusive hållare och montering</t>
  </si>
  <si>
    <t>IP-kamera trådbunden HD         IP-klass 44</t>
  </si>
  <si>
    <t xml:space="preserve">Kamera1 </t>
  </si>
  <si>
    <t>Pris per månad</t>
  </si>
  <si>
    <t>Rabatten ska baseras på officiell prislista hos xxxx. Daterad 202x-11-11</t>
  </si>
  <si>
    <t>Rabattsats för komponenter och material för servicearbeten under avtalstiden.</t>
  </si>
  <si>
    <t xml:space="preserve">Uppskattad materialkostnad per år används som bas. </t>
  </si>
  <si>
    <t>Rabatten</t>
  </si>
  <si>
    <t>- Pris för frekventa varor och material</t>
  </si>
  <si>
    <t xml:space="preserve">Pris ska avse både tillkommande och avgående kvantiteter.   </t>
  </si>
  <si>
    <t>Ej specificerat material redovisas i specificerad lista. Summan redovisas i prislistan.</t>
  </si>
  <si>
    <t>Dessa priser ska även  gälla vid eventuell förändring av omfattning.</t>
  </si>
  <si>
    <t>Anbudssumma</t>
  </si>
  <si>
    <t>Ev. kommentarer</t>
  </si>
  <si>
    <t>Summa förs över till sida 2</t>
  </si>
  <si>
    <t>Summa överförs till sida 2.</t>
  </si>
  <si>
    <t>Utvärderat urval av komponenter och material</t>
  </si>
  <si>
    <t>Utvärderat urval av artiklar</t>
  </si>
  <si>
    <t>Totalsumma                     (överförs till underlag 1)</t>
  </si>
  <si>
    <t xml:space="preserve">Anvisningar </t>
  </si>
  <si>
    <t>FÖRNYAD KONKURRENSUTSÄTTNING</t>
  </si>
  <si>
    <t>Vid genomförande av förnyad konkurrensutsättning (FKU)behövs två underlag:</t>
  </si>
  <si>
    <t>- Underlag 2 -Prissättning av tjänster, komponenter och material. Besvaras av anbudsgivare.</t>
  </si>
  <si>
    <t>Prissättning för grunduppdraget av support och service sker utifrån storlek på beställarens organisation.</t>
  </si>
  <si>
    <t xml:space="preserve"> Uppgiften framgår i underlag 1.</t>
  </si>
  <si>
    <t>Verklig tid kan komma att vara både högre och lägre.</t>
  </si>
  <si>
    <t xml:space="preserve">I underlaget presenteras av beställaren uppskattad tidsåtgång per profession och år. </t>
  </si>
  <si>
    <t xml:space="preserve">Fler professioner kan läggas till vid behov. </t>
  </si>
  <si>
    <t xml:space="preserve"> Leverantörer anger i anbudet fastställt antal komponenter</t>
  </si>
  <si>
    <r>
      <rPr>
        <b/>
        <sz val="11"/>
        <color theme="1"/>
        <rFont val="Calibri"/>
        <family val="2"/>
        <scheme val="minor"/>
      </rPr>
      <t>- Huvudkomponenter.</t>
    </r>
    <r>
      <rPr>
        <sz val="11"/>
        <color theme="1"/>
        <rFont val="Calibri"/>
        <family val="2"/>
        <scheme val="minor"/>
      </rPr>
      <t xml:space="preserve">  </t>
    </r>
  </si>
  <si>
    <t xml:space="preserve">Beräknat antal huvudkomponenter och krav för dessa anges i prislistan av beställare. </t>
  </si>
  <si>
    <t>Samtliga priser summeras på sida 2. Summan överförs till anbudsunderlag för slutlig utvärdering.</t>
  </si>
  <si>
    <t>Upphandlingens referensnummer:</t>
  </si>
  <si>
    <t>Inbrottslarm inklusive support och service</t>
  </si>
  <si>
    <t>Kameraövervakning inklusive support och service</t>
  </si>
  <si>
    <t xml:space="preserve">Pris för förstudie, projektering, montering, driftsättning utbildning mm presenteras utifrån </t>
  </si>
  <si>
    <t>beräknad tidsåtgång för respektive profession.</t>
  </si>
  <si>
    <t>Anbudsgivare anger beräknat antal timmar per profession och pris för dessa.</t>
  </si>
  <si>
    <t>Beställare och anbudsgivare kan vid behov och utifrån uppdragets omfattning inkludera fler professioner.</t>
  </si>
  <si>
    <t>Beställare anger en uppskattning av huvudkomponenter.</t>
  </si>
  <si>
    <t xml:space="preserve">Uppgiften gällande uppskattning av tid anges för att få en rättvisare jämförelse av anbud. </t>
  </si>
  <si>
    <t>Rabatt gällande leverantörs inköpspriser</t>
  </si>
  <si>
    <t>Påslag på leverantörens inköpspris. Kopia på faktura  ska kunna presenteras</t>
  </si>
  <si>
    <t>Beräknat nettovärde för årligt inköp. Påslag tillkommer. Max 25 %</t>
  </si>
  <si>
    <t>Påslag i % på inköpspriser</t>
  </si>
  <si>
    <t>- Påslag inköpspriser</t>
  </si>
  <si>
    <t>Påslag i % på leverantörens inköpspriser. Metoden innebär att leverantören ska kunna</t>
  </si>
  <si>
    <t>verifiera faktiska inköpskostnader. Detta kan ske genom att kopia på specifik faktura</t>
  </si>
  <si>
    <t>på varor bifogas faktura till UM.</t>
  </si>
  <si>
    <t>Använd en av av modellerna eller kombinera utifrån varugrupp.</t>
  </si>
  <si>
    <t>Kameraövervakning</t>
  </si>
  <si>
    <t>Kameravöverkaning område x</t>
  </si>
  <si>
    <t>Enligt uppdragsbeskrivning och bilaga x</t>
  </si>
  <si>
    <t>följande utrustning kommer att användas. Se bilaga x</t>
  </si>
  <si>
    <t>Uppdraget avser 3 år ( 36 månader med option på ytterligare 12 månader)</t>
  </si>
  <si>
    <t>Månad</t>
  </si>
  <si>
    <t>Pris för ev tillkommande kameror under avtalsperioden</t>
  </si>
  <si>
    <t>Pris för avgående kameror under avtalsperioden</t>
  </si>
  <si>
    <t>Summa</t>
  </si>
  <si>
    <t>Fullserviceavtal</t>
  </si>
  <si>
    <t>Information, Utvärderas ej</t>
  </si>
  <si>
    <t>Information,,. Utävrderas ej</t>
  </si>
  <si>
    <r>
      <t xml:space="preserve"> - </t>
    </r>
    <r>
      <rPr>
        <b/>
        <sz val="11"/>
        <color theme="1"/>
        <rFont val="Calibri"/>
        <family val="2"/>
        <scheme val="minor"/>
      </rPr>
      <t>Prislista variant 2</t>
    </r>
    <r>
      <rPr>
        <sz val="11"/>
        <color theme="1"/>
        <rFont val="Calibri"/>
        <family val="2"/>
        <scheme val="minor"/>
      </rPr>
      <t xml:space="preserve"> avser utförande av tjänst.</t>
    </r>
  </si>
  <si>
    <r>
      <rPr>
        <b/>
        <sz val="11"/>
        <color theme="1"/>
        <rFont val="Calibri"/>
        <family val="2"/>
        <scheme val="minor"/>
      </rPr>
      <t xml:space="preserve"> - Prislista variant 1</t>
    </r>
    <r>
      <rPr>
        <sz val="11"/>
        <color theme="1"/>
        <rFont val="Calibri"/>
        <family val="2"/>
        <scheme val="minor"/>
      </rPr>
      <t xml:space="preserve"> avser uppförande av säkerhetsteknisk anläggning och </t>
    </r>
  </si>
  <si>
    <t>Använd en flik per anbudsområde. Tre exempel finns på uppdrag</t>
  </si>
  <si>
    <t>- Prislista 3 fullserviceavtal</t>
  </si>
  <si>
    <t>Variant 1:</t>
  </si>
  <si>
    <t>Uppdrag gällande anskaffning av säkerhetsteknik och service</t>
  </si>
  <si>
    <t>Material och tjänster</t>
  </si>
  <si>
    <t>Materialkostnader och timpriser för service</t>
  </si>
  <si>
    <t>Variant 2:</t>
  </si>
  <si>
    <t>Variant 3:</t>
  </si>
  <si>
    <t>Prissättning sker utifrån anläggningens storlek.</t>
  </si>
  <si>
    <t>Utvärdering sker utifrån kontraktets avtalstid. Uppgifter för pris för ev. tillkommande och avgående</t>
  </si>
  <si>
    <t xml:space="preserve">utrustning under avtalstiden tas in som information och utvärderas ej. </t>
  </si>
  <si>
    <t>Anbud gällande fullserviceavtal</t>
  </si>
  <si>
    <t>Materialkostnader för servicearbeten under avtalsperioden kan utvärderas ned hjälp av följande metoder</t>
  </si>
  <si>
    <t>Pris för frekvent förekommande varor och material begärs in och ingår vid utvärdering.</t>
  </si>
  <si>
    <t>- Underlag 1 -Kravställning och information om uppdraget. Besvaras av anbudsgivare</t>
  </si>
  <si>
    <t>Underlag 2                                för genomförande av förnyad konkurrensutsättning (FKU) inom ramavtalet säkerhetsteknik 2020 Referensnummer 10511:1</t>
  </si>
  <si>
    <t>Anbud lämnat av företag</t>
  </si>
  <si>
    <t>support och service under kontraktstiden</t>
  </si>
  <si>
    <t>Mekaniska och elktromagnetiska låsenheter</t>
  </si>
  <si>
    <t>Mekaniska och elektromagnetiska låsenheter huvud-komponenter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</si>
</sst>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-41D]_-;\-* #,##0.00\ [$kr-41D]_-;_-* &quot;-&quot;??\ [$kr-41D]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Arial Black"/>
      <family val="2"/>
    </font>
    <font>
      <sz val="20"/>
      <color theme="1"/>
      <name val="Arial Black"/>
      <family val="2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  <font>
      <i/>
      <sz val="24"/>
      <color theme="1"/>
      <name val="Algerian"/>
      <family val="5"/>
    </font>
    <font>
      <i/>
      <sz val="2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1" fillId="5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4" borderId="1" xfId="0" applyFont="1" applyFill="1" applyBorder="1"/>
    <xf numFmtId="0" fontId="6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5" borderId="1" xfId="0" applyNumberFormat="1" applyFont="1" applyFill="1" applyBorder="1" applyAlignment="1">
      <alignment horizontal="center" wrapText="1"/>
    </xf>
    <xf numFmtId="164" fontId="6" fillId="4" borderId="0" xfId="0" applyNumberFormat="1" applyFont="1" applyFill="1" applyAlignment="1">
      <alignment horizontal="center"/>
    </xf>
    <xf numFmtId="164" fontId="1" fillId="4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Fill="1" applyBorder="1" applyAlignment="1">
      <alignment horizontal="center" wrapText="1"/>
    </xf>
    <xf numFmtId="0" fontId="0" fillId="2" borderId="1" xfId="0" applyFill="1" applyBorder="1"/>
    <xf numFmtId="164" fontId="0" fillId="0" borderId="1" xfId="0" applyNumberFormat="1" applyBorder="1" applyAlignment="1">
      <alignment wrapText="1"/>
    </xf>
    <xf numFmtId="0" fontId="7" fillId="3" borderId="2" xfId="0" applyFont="1" applyFill="1" applyBorder="1"/>
    <xf numFmtId="164" fontId="7" fillId="3" borderId="3" xfId="0" applyNumberFormat="1" applyFont="1" applyFill="1" applyBorder="1"/>
    <xf numFmtId="0" fontId="7" fillId="3" borderId="3" xfId="0" applyFont="1" applyFill="1" applyBorder="1"/>
    <xf numFmtId="164" fontId="7" fillId="3" borderId="4" xfId="0" applyNumberFormat="1" applyFont="1" applyFill="1" applyBorder="1"/>
    <xf numFmtId="9" fontId="0" fillId="0" borderId="1" xfId="1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164" fontId="10" fillId="4" borderId="1" xfId="0" applyNumberFormat="1" applyFont="1" applyFill="1" applyBorder="1" applyAlignment="1">
      <alignment horizontal="center" wrapText="1"/>
    </xf>
    <xf numFmtId="0" fontId="15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quotePrefix="1"/>
    <xf numFmtId="0" fontId="0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quotePrefix="1" applyFont="1"/>
    <xf numFmtId="0" fontId="6" fillId="0" borderId="0" xfId="0" applyFont="1" applyAlignment="1">
      <alignment wrapText="1"/>
    </xf>
    <xf numFmtId="0" fontId="1" fillId="4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0" fillId="0" borderId="0" xfId="0" quotePrefix="1" applyAlignment="1"/>
    <xf numFmtId="0" fontId="6" fillId="0" borderId="1" xfId="0" applyFont="1" applyBorder="1" applyAlignment="1">
      <alignment horizontal="center"/>
    </xf>
    <xf numFmtId="9" fontId="0" fillId="0" borderId="1" xfId="0" applyNumberFormat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3" fillId="3" borderId="2" xfId="0" applyFont="1" applyFill="1" applyBorder="1"/>
    <xf numFmtId="164" fontId="3" fillId="3" borderId="4" xfId="0" applyNumberFormat="1" applyFont="1" applyFill="1" applyBorder="1"/>
    <xf numFmtId="0" fontId="1" fillId="0" borderId="0" xfId="0" quotePrefix="1" applyFont="1" applyAlignment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3" borderId="1" xfId="0" applyFont="1" applyFill="1" applyBorder="1" applyAlignment="1"/>
    <xf numFmtId="0" fontId="0" fillId="0" borderId="1" xfId="0" applyBorder="1" applyAlignment="1"/>
    <xf numFmtId="0" fontId="0" fillId="0" borderId="1" xfId="0" applyFont="1" applyFill="1" applyBorder="1" applyAlignment="1"/>
    <xf numFmtId="0" fontId="10" fillId="6" borderId="1" xfId="0" applyFont="1" applyFill="1" applyBorder="1" applyAlignment="1">
      <alignment horizontal="center"/>
    </xf>
    <xf numFmtId="0" fontId="0" fillId="6" borderId="1" xfId="0" applyFill="1" applyBorder="1" applyAlignment="1"/>
    <xf numFmtId="0" fontId="11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158750</xdr:rowOff>
    </xdr:from>
    <xdr:ext cx="184731" cy="26456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1500" y="15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twoCellAnchor editAs="oneCell">
    <xdr:from>
      <xdr:col>0</xdr:col>
      <xdr:colOff>146050</xdr:colOff>
      <xdr:row>0</xdr:row>
      <xdr:rowOff>25400</xdr:rowOff>
    </xdr:from>
    <xdr:to>
      <xdr:col>5</xdr:col>
      <xdr:colOff>12700</xdr:colOff>
      <xdr:row>1</xdr:row>
      <xdr:rowOff>69850</xdr:rowOff>
    </xdr:to>
    <xdr:pic>
      <xdr:nvPicPr>
        <xdr:cNvPr id="3" name="Bildobjekt 2" descr="SKL_Kommentus_IC_uta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25400"/>
          <a:ext cx="27432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73"/>
  <sheetViews>
    <sheetView topLeftCell="A16" workbookViewId="0">
      <selection activeCell="C62" sqref="C62"/>
    </sheetView>
  </sheetViews>
  <sheetFormatPr defaultRowHeight="14.5" x14ac:dyDescent="0.35"/>
  <cols>
    <col min="1" max="1" width="11.81640625" customWidth="1"/>
  </cols>
  <sheetData>
    <row r="2" spans="2:12" ht="21" x14ac:dyDescent="0.5">
      <c r="B2" s="13" t="s">
        <v>114</v>
      </c>
    </row>
    <row r="3" spans="2:12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2:12" x14ac:dyDescent="0.35">
      <c r="B4" s="50" t="s">
        <v>115</v>
      </c>
      <c r="C4" s="49"/>
      <c r="D4" s="49"/>
      <c r="E4" s="49"/>
      <c r="F4" s="44"/>
      <c r="G4" s="44"/>
      <c r="H4" s="44"/>
      <c r="I4" s="44"/>
      <c r="J4" s="44"/>
      <c r="K4" s="44"/>
      <c r="L4" s="44"/>
    </row>
    <row r="5" spans="2:12" x14ac:dyDescent="0.35">
      <c r="B5" s="49" t="s">
        <v>116</v>
      </c>
      <c r="C5" s="49"/>
      <c r="D5" s="49"/>
      <c r="E5" s="49"/>
      <c r="F5" s="49"/>
      <c r="G5" s="49"/>
      <c r="H5" s="49"/>
      <c r="I5" s="49"/>
      <c r="J5" s="49"/>
      <c r="K5" s="49"/>
      <c r="L5" s="44"/>
    </row>
    <row r="6" spans="2:12" x14ac:dyDescent="0.35">
      <c r="B6" s="51" t="s">
        <v>173</v>
      </c>
      <c r="C6" s="49"/>
      <c r="D6" s="49"/>
      <c r="E6" s="49"/>
      <c r="F6" s="49"/>
      <c r="G6" s="49"/>
      <c r="H6" s="49"/>
      <c r="I6" s="49"/>
      <c r="J6" s="49"/>
      <c r="K6" s="49"/>
      <c r="L6" s="44"/>
    </row>
    <row r="7" spans="2:12" x14ac:dyDescent="0.35">
      <c r="B7" s="51" t="s">
        <v>117</v>
      </c>
      <c r="C7" s="49"/>
      <c r="D7" s="49"/>
      <c r="E7" s="49"/>
      <c r="F7" s="49"/>
      <c r="G7" s="49"/>
      <c r="H7" s="49"/>
      <c r="I7" s="49"/>
      <c r="J7" s="49"/>
      <c r="K7" s="49"/>
      <c r="L7" s="44"/>
    </row>
    <row r="8" spans="2:12" x14ac:dyDescent="0.35">
      <c r="B8" s="49"/>
      <c r="C8" s="49"/>
      <c r="D8" s="49"/>
      <c r="E8" s="49"/>
      <c r="F8" s="49"/>
      <c r="G8" s="49"/>
      <c r="H8" s="49"/>
      <c r="I8" s="49"/>
      <c r="J8" s="49"/>
      <c r="K8" s="49"/>
      <c r="L8" s="44"/>
    </row>
    <row r="9" spans="2:12" x14ac:dyDescent="0.35">
      <c r="B9" s="49" t="s">
        <v>159</v>
      </c>
      <c r="C9" s="49"/>
      <c r="D9" s="49"/>
      <c r="E9" s="49"/>
      <c r="F9" s="49"/>
      <c r="G9" s="49"/>
      <c r="H9" s="49"/>
      <c r="I9" s="49"/>
      <c r="J9" s="49"/>
      <c r="K9" s="49"/>
      <c r="L9" s="44"/>
    </row>
    <row r="10" spans="2:12" x14ac:dyDescent="0.35">
      <c r="B10" s="51"/>
      <c r="C10" s="49"/>
      <c r="D10" s="49"/>
      <c r="E10" s="49"/>
      <c r="F10" s="49"/>
      <c r="G10" s="49"/>
      <c r="H10" s="49"/>
      <c r="I10" s="49"/>
      <c r="J10" s="49"/>
      <c r="K10" s="49"/>
      <c r="L10" s="44"/>
    </row>
    <row r="11" spans="2:12" x14ac:dyDescent="0.35">
      <c r="B11" s="51" t="s">
        <v>158</v>
      </c>
      <c r="C11" s="49"/>
      <c r="D11" s="49"/>
      <c r="E11" s="49"/>
      <c r="F11" s="49"/>
      <c r="G11" s="49"/>
      <c r="H11" s="49"/>
      <c r="I11" s="49"/>
      <c r="J11" s="49"/>
      <c r="K11" s="49"/>
      <c r="L11" s="44"/>
    </row>
    <row r="12" spans="2:12" x14ac:dyDescent="0.35">
      <c r="B12" s="49" t="s">
        <v>176</v>
      </c>
      <c r="C12" s="49"/>
      <c r="D12" s="49"/>
      <c r="E12" s="49"/>
      <c r="F12" s="49"/>
      <c r="G12" s="49"/>
      <c r="H12" s="49"/>
      <c r="I12" s="49"/>
      <c r="J12" s="49"/>
      <c r="K12" s="49"/>
      <c r="L12" s="44"/>
    </row>
    <row r="13" spans="2:12" x14ac:dyDescent="0.35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4"/>
    </row>
    <row r="14" spans="2:12" x14ac:dyDescent="0.35">
      <c r="B14" s="51" t="s">
        <v>157</v>
      </c>
      <c r="C14" s="49"/>
      <c r="D14" s="49"/>
      <c r="E14" s="49"/>
      <c r="F14" s="49"/>
      <c r="G14" s="49"/>
      <c r="H14" s="49"/>
      <c r="I14" s="49"/>
      <c r="J14" s="49"/>
      <c r="K14" s="49"/>
      <c r="L14" s="44"/>
    </row>
    <row r="15" spans="2:12" x14ac:dyDescent="0.35">
      <c r="C15" s="49"/>
      <c r="D15" s="49"/>
      <c r="E15" s="49"/>
      <c r="F15" s="49"/>
      <c r="G15" s="49"/>
      <c r="H15" s="49"/>
      <c r="I15" s="49"/>
      <c r="J15" s="49"/>
      <c r="K15" s="49"/>
      <c r="L15" s="44"/>
    </row>
    <row r="16" spans="2:12" x14ac:dyDescent="0.35">
      <c r="B16" s="59" t="s">
        <v>160</v>
      </c>
      <c r="C16" s="49"/>
      <c r="D16" s="49"/>
      <c r="E16" s="49"/>
      <c r="F16" s="49"/>
      <c r="G16" s="49"/>
      <c r="H16" s="49"/>
      <c r="I16" s="49"/>
      <c r="J16" s="49"/>
      <c r="K16" s="49"/>
      <c r="L16" s="44"/>
    </row>
    <row r="18" spans="1:3" x14ac:dyDescent="0.35">
      <c r="A18" s="38" t="s">
        <v>161</v>
      </c>
      <c r="B18" s="38" t="s">
        <v>162</v>
      </c>
    </row>
    <row r="19" spans="1:3" x14ac:dyDescent="0.35">
      <c r="B19" t="s">
        <v>130</v>
      </c>
    </row>
    <row r="20" spans="1:3" x14ac:dyDescent="0.35">
      <c r="B20" t="s">
        <v>131</v>
      </c>
    </row>
    <row r="21" spans="1:3" x14ac:dyDescent="0.35">
      <c r="B21" t="s">
        <v>132</v>
      </c>
    </row>
    <row r="22" spans="1:3" x14ac:dyDescent="0.35">
      <c r="B22" t="s">
        <v>133</v>
      </c>
    </row>
    <row r="24" spans="1:3" x14ac:dyDescent="0.35">
      <c r="B24" s="38" t="s">
        <v>163</v>
      </c>
    </row>
    <row r="25" spans="1:3" x14ac:dyDescent="0.35">
      <c r="C25" s="40" t="s">
        <v>124</v>
      </c>
    </row>
    <row r="26" spans="1:3" x14ac:dyDescent="0.35">
      <c r="C26" s="40" t="s">
        <v>125</v>
      </c>
    </row>
    <row r="27" spans="1:3" x14ac:dyDescent="0.35">
      <c r="C27" s="40" t="s">
        <v>134</v>
      </c>
    </row>
    <row r="28" spans="1:3" x14ac:dyDescent="0.35">
      <c r="C28" s="40" t="s">
        <v>123</v>
      </c>
    </row>
    <row r="29" spans="1:3" x14ac:dyDescent="0.35">
      <c r="C29" t="s">
        <v>104</v>
      </c>
    </row>
    <row r="31" spans="1:3" x14ac:dyDescent="0.35">
      <c r="C31" s="40" t="s">
        <v>85</v>
      </c>
    </row>
    <row r="32" spans="1:3" x14ac:dyDescent="0.35">
      <c r="C32" t="s">
        <v>105</v>
      </c>
    </row>
    <row r="33" spans="1:3" x14ac:dyDescent="0.35">
      <c r="C33" t="s">
        <v>106</v>
      </c>
    </row>
    <row r="35" spans="1:3" x14ac:dyDescent="0.35">
      <c r="C35" s="45" t="s">
        <v>140</v>
      </c>
    </row>
    <row r="36" spans="1:3" x14ac:dyDescent="0.35">
      <c r="C36" t="s">
        <v>141</v>
      </c>
    </row>
    <row r="37" spans="1:3" x14ac:dyDescent="0.35">
      <c r="C37" t="s">
        <v>142</v>
      </c>
    </row>
    <row r="38" spans="1:3" x14ac:dyDescent="0.35">
      <c r="C38" t="s">
        <v>143</v>
      </c>
    </row>
    <row r="41" spans="1:3" x14ac:dyDescent="0.35">
      <c r="A41" s="38" t="s">
        <v>165</v>
      </c>
      <c r="B41" s="38" t="s">
        <v>82</v>
      </c>
    </row>
    <row r="42" spans="1:3" x14ac:dyDescent="0.35">
      <c r="B42" t="s">
        <v>118</v>
      </c>
    </row>
    <row r="43" spans="1:3" x14ac:dyDescent="0.35">
      <c r="B43" t="s">
        <v>119</v>
      </c>
    </row>
    <row r="44" spans="1:3" x14ac:dyDescent="0.35">
      <c r="B44" t="s">
        <v>121</v>
      </c>
    </row>
    <row r="45" spans="1:3" x14ac:dyDescent="0.35">
      <c r="B45" t="s">
        <v>122</v>
      </c>
    </row>
    <row r="46" spans="1:3" x14ac:dyDescent="0.35">
      <c r="B46" t="s">
        <v>83</v>
      </c>
    </row>
    <row r="47" spans="1:3" x14ac:dyDescent="0.35">
      <c r="B47" t="s">
        <v>135</v>
      </c>
    </row>
    <row r="48" spans="1:3" x14ac:dyDescent="0.35">
      <c r="B48" t="s">
        <v>120</v>
      </c>
    </row>
    <row r="50" spans="2:3" x14ac:dyDescent="0.35">
      <c r="B50" s="38" t="s">
        <v>164</v>
      </c>
    </row>
    <row r="51" spans="2:3" x14ac:dyDescent="0.35">
      <c r="B51" t="s">
        <v>171</v>
      </c>
    </row>
    <row r="52" spans="2:3" x14ac:dyDescent="0.35">
      <c r="B52" t="s">
        <v>144</v>
      </c>
    </row>
    <row r="54" spans="2:3" x14ac:dyDescent="0.35">
      <c r="C54" s="40" t="s">
        <v>84</v>
      </c>
    </row>
    <row r="55" spans="2:3" x14ac:dyDescent="0.35">
      <c r="C55" s="40" t="s">
        <v>100</v>
      </c>
    </row>
    <row r="56" spans="2:3" x14ac:dyDescent="0.35">
      <c r="C56" s="40" t="s">
        <v>101</v>
      </c>
    </row>
    <row r="57" spans="2:3" x14ac:dyDescent="0.35">
      <c r="C57" s="40" t="s">
        <v>102</v>
      </c>
    </row>
    <row r="58" spans="2:3" x14ac:dyDescent="0.35">
      <c r="C58" s="40"/>
    </row>
    <row r="59" spans="2:3" x14ac:dyDescent="0.35">
      <c r="C59" s="45" t="s">
        <v>103</v>
      </c>
    </row>
    <row r="60" spans="2:3" x14ac:dyDescent="0.35">
      <c r="C60" s="40" t="s">
        <v>172</v>
      </c>
    </row>
    <row r="61" spans="2:3" x14ac:dyDescent="0.35">
      <c r="C61" s="40"/>
    </row>
    <row r="62" spans="2:3" x14ac:dyDescent="0.35">
      <c r="C62" s="45" t="s">
        <v>140</v>
      </c>
    </row>
    <row r="63" spans="2:3" x14ac:dyDescent="0.35">
      <c r="C63" t="s">
        <v>141</v>
      </c>
    </row>
    <row r="64" spans="2:3" x14ac:dyDescent="0.35">
      <c r="C64" t="s">
        <v>142</v>
      </c>
    </row>
    <row r="65" spans="1:3" x14ac:dyDescent="0.35">
      <c r="C65" t="s">
        <v>143</v>
      </c>
    </row>
    <row r="68" spans="1:3" x14ac:dyDescent="0.35">
      <c r="A68" s="38" t="s">
        <v>166</v>
      </c>
      <c r="B68" s="38" t="s">
        <v>154</v>
      </c>
    </row>
    <row r="69" spans="1:3" x14ac:dyDescent="0.35">
      <c r="B69" t="s">
        <v>167</v>
      </c>
    </row>
    <row r="70" spans="1:3" x14ac:dyDescent="0.35">
      <c r="B70" t="s">
        <v>168</v>
      </c>
    </row>
    <row r="71" spans="1:3" x14ac:dyDescent="0.35">
      <c r="B71" t="s">
        <v>169</v>
      </c>
    </row>
    <row r="73" spans="1:3" x14ac:dyDescent="0.35">
      <c r="B73" t="s">
        <v>126</v>
      </c>
    </row>
  </sheetData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J36"/>
  <sheetViews>
    <sheetView zoomScaleNormal="100" workbookViewId="0">
      <selection activeCell="B3" sqref="B3:J16"/>
    </sheetView>
  </sheetViews>
  <sheetFormatPr defaultRowHeight="14.5" x14ac:dyDescent="0.35"/>
  <cols>
    <col min="1" max="1" width="6.26953125" customWidth="1"/>
  </cols>
  <sheetData>
    <row r="3" spans="2:10" ht="14.5" customHeight="1" x14ac:dyDescent="0.35">
      <c r="B3" s="60" t="s">
        <v>174</v>
      </c>
      <c r="C3" s="60"/>
      <c r="D3" s="60"/>
      <c r="E3" s="60"/>
      <c r="F3" s="60"/>
      <c r="G3" s="60"/>
      <c r="H3" s="60"/>
      <c r="I3" s="60"/>
      <c r="J3" s="60"/>
    </row>
    <row r="4" spans="2:10" x14ac:dyDescent="0.35">
      <c r="B4" s="60"/>
      <c r="C4" s="60"/>
      <c r="D4" s="60"/>
      <c r="E4" s="60"/>
      <c r="F4" s="60"/>
      <c r="G4" s="60"/>
      <c r="H4" s="60"/>
      <c r="I4" s="60"/>
      <c r="J4" s="60"/>
    </row>
    <row r="5" spans="2:10" x14ac:dyDescent="0.35">
      <c r="B5" s="60"/>
      <c r="C5" s="60"/>
      <c r="D5" s="60"/>
      <c r="E5" s="60"/>
      <c r="F5" s="60"/>
      <c r="G5" s="60"/>
      <c r="H5" s="60"/>
      <c r="I5" s="60"/>
      <c r="J5" s="60"/>
    </row>
    <row r="6" spans="2:10" x14ac:dyDescent="0.35">
      <c r="B6" s="60"/>
      <c r="C6" s="60"/>
      <c r="D6" s="60"/>
      <c r="E6" s="60"/>
      <c r="F6" s="60"/>
      <c r="G6" s="60"/>
      <c r="H6" s="60"/>
      <c r="I6" s="60"/>
      <c r="J6" s="60"/>
    </row>
    <row r="7" spans="2:10" x14ac:dyDescent="0.35">
      <c r="B7" s="61"/>
      <c r="C7" s="61"/>
      <c r="D7" s="61"/>
      <c r="E7" s="61"/>
      <c r="F7" s="61"/>
      <c r="G7" s="61"/>
      <c r="H7" s="61"/>
      <c r="I7" s="61"/>
      <c r="J7" s="61"/>
    </row>
    <row r="8" spans="2:10" x14ac:dyDescent="0.35">
      <c r="B8" s="61"/>
      <c r="C8" s="61"/>
      <c r="D8" s="61"/>
      <c r="E8" s="61"/>
      <c r="F8" s="61"/>
      <c r="G8" s="61"/>
      <c r="H8" s="61"/>
      <c r="I8" s="61"/>
      <c r="J8" s="61"/>
    </row>
    <row r="9" spans="2:10" x14ac:dyDescent="0.35">
      <c r="B9" s="61"/>
      <c r="C9" s="61"/>
      <c r="D9" s="61"/>
      <c r="E9" s="61"/>
      <c r="F9" s="61"/>
      <c r="G9" s="61"/>
      <c r="H9" s="61"/>
      <c r="I9" s="61"/>
      <c r="J9" s="61"/>
    </row>
    <row r="10" spans="2:10" x14ac:dyDescent="0.35">
      <c r="B10" s="61"/>
      <c r="C10" s="61"/>
      <c r="D10" s="61"/>
      <c r="E10" s="61"/>
      <c r="F10" s="61"/>
      <c r="G10" s="61"/>
      <c r="H10" s="61"/>
      <c r="I10" s="61"/>
      <c r="J10" s="61"/>
    </row>
    <row r="11" spans="2:10" x14ac:dyDescent="0.35">
      <c r="B11" s="61"/>
      <c r="C11" s="61"/>
      <c r="D11" s="61"/>
      <c r="E11" s="61"/>
      <c r="F11" s="61"/>
      <c r="G11" s="61"/>
      <c r="H11" s="61"/>
      <c r="I11" s="61"/>
      <c r="J11" s="61"/>
    </row>
    <row r="12" spans="2:10" x14ac:dyDescent="0.35">
      <c r="B12" s="61"/>
      <c r="C12" s="61"/>
      <c r="D12" s="61"/>
      <c r="E12" s="61"/>
      <c r="F12" s="61"/>
      <c r="G12" s="61"/>
      <c r="H12" s="61"/>
      <c r="I12" s="61"/>
      <c r="J12" s="61"/>
    </row>
    <row r="13" spans="2:10" x14ac:dyDescent="0.35">
      <c r="B13" s="61"/>
      <c r="C13" s="61"/>
      <c r="D13" s="61"/>
      <c r="E13" s="61"/>
      <c r="F13" s="61"/>
      <c r="G13" s="61"/>
      <c r="H13" s="61"/>
      <c r="I13" s="61"/>
      <c r="J13" s="61"/>
    </row>
    <row r="14" spans="2:10" ht="14.5" customHeight="1" x14ac:dyDescent="0.35">
      <c r="B14" s="61"/>
      <c r="C14" s="61"/>
      <c r="D14" s="61"/>
      <c r="E14" s="61"/>
      <c r="F14" s="61"/>
      <c r="G14" s="61"/>
      <c r="H14" s="61"/>
      <c r="I14" s="61"/>
      <c r="J14" s="61"/>
    </row>
    <row r="15" spans="2:10" ht="14.5" customHeight="1" x14ac:dyDescent="0.35">
      <c r="B15" s="61"/>
      <c r="C15" s="61"/>
      <c r="D15" s="61"/>
      <c r="E15" s="61"/>
      <c r="F15" s="61"/>
      <c r="G15" s="61"/>
      <c r="H15" s="61"/>
      <c r="I15" s="61"/>
      <c r="J15" s="61"/>
    </row>
    <row r="16" spans="2:10" ht="31" customHeight="1" x14ac:dyDescent="0.35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4.5" customHeight="1" x14ac:dyDescent="0.35">
      <c r="B17" s="3"/>
      <c r="C17" s="3"/>
      <c r="D17" s="3"/>
      <c r="E17" s="3"/>
      <c r="F17" s="3"/>
      <c r="G17" s="3"/>
      <c r="H17" s="3"/>
      <c r="I17" s="3"/>
      <c r="J17" s="3"/>
    </row>
    <row r="18" spans="2:10" x14ac:dyDescent="0.35">
      <c r="B18" s="62" t="s">
        <v>70</v>
      </c>
      <c r="C18" s="62"/>
      <c r="D18" s="62"/>
      <c r="E18" s="62"/>
      <c r="F18" s="62"/>
      <c r="G18" s="62"/>
      <c r="H18" s="62"/>
      <c r="I18" s="62"/>
      <c r="J18" s="62"/>
    </row>
    <row r="19" spans="2:10" x14ac:dyDescent="0.35">
      <c r="B19" s="62"/>
      <c r="C19" s="62"/>
      <c r="D19" s="62"/>
      <c r="E19" s="62"/>
      <c r="F19" s="62"/>
      <c r="G19" s="62"/>
      <c r="H19" s="62"/>
      <c r="I19" s="62"/>
      <c r="J19" s="62"/>
    </row>
    <row r="20" spans="2:10" x14ac:dyDescent="0.35">
      <c r="B20" s="62"/>
      <c r="C20" s="62"/>
      <c r="D20" s="62"/>
      <c r="E20" s="62"/>
      <c r="F20" s="62"/>
      <c r="G20" s="62"/>
      <c r="H20" s="62"/>
      <c r="I20" s="62"/>
      <c r="J20" s="62"/>
    </row>
    <row r="21" spans="2:10" x14ac:dyDescent="0.35">
      <c r="B21" s="61"/>
      <c r="C21" s="61"/>
      <c r="D21" s="61"/>
      <c r="E21" s="61"/>
      <c r="F21" s="61"/>
      <c r="G21" s="61"/>
      <c r="H21" s="61"/>
      <c r="I21" s="61"/>
      <c r="J21" s="61"/>
    </row>
    <row r="22" spans="2:10" x14ac:dyDescent="0.35">
      <c r="B22" s="61"/>
      <c r="C22" s="61"/>
      <c r="D22" s="61"/>
      <c r="E22" s="61"/>
      <c r="F22" s="61"/>
      <c r="G22" s="61"/>
      <c r="H22" s="61"/>
      <c r="I22" s="61"/>
      <c r="J22" s="61"/>
    </row>
    <row r="23" spans="2:10" x14ac:dyDescent="0.35">
      <c r="B23" s="61"/>
      <c r="C23" s="61"/>
      <c r="D23" s="61"/>
      <c r="E23" s="61"/>
      <c r="F23" s="61"/>
      <c r="G23" s="61"/>
      <c r="H23" s="61"/>
      <c r="I23" s="61"/>
      <c r="J23" s="61"/>
    </row>
    <row r="24" spans="2:10" x14ac:dyDescent="0.35">
      <c r="B24" s="3"/>
      <c r="C24" s="3"/>
      <c r="D24" s="3"/>
      <c r="E24" s="3"/>
      <c r="F24" s="3"/>
      <c r="G24" s="3"/>
      <c r="H24" s="3"/>
      <c r="I24" s="3"/>
      <c r="J24" s="3"/>
    </row>
    <row r="25" spans="2:10" x14ac:dyDescent="0.35">
      <c r="B25" s="3"/>
      <c r="C25" s="3"/>
      <c r="D25" s="3"/>
      <c r="E25" s="3"/>
      <c r="F25" s="3"/>
      <c r="G25" s="3"/>
      <c r="H25" s="3"/>
      <c r="I25" s="3"/>
      <c r="J25" s="3"/>
    </row>
    <row r="27" spans="2:10" ht="19" thickBot="1" x14ac:dyDescent="0.5">
      <c r="B27" s="7" t="s">
        <v>175</v>
      </c>
      <c r="C27" s="7"/>
      <c r="D27" s="7"/>
      <c r="E27" s="7"/>
      <c r="F27" s="8"/>
      <c r="G27" s="8"/>
      <c r="H27" s="8"/>
      <c r="I27" s="8"/>
      <c r="J27" s="8"/>
    </row>
    <row r="28" spans="2:10" ht="18.5" x14ac:dyDescent="0.45">
      <c r="B28" s="7"/>
      <c r="C28" s="7"/>
      <c r="D28" s="7"/>
      <c r="E28" s="7"/>
      <c r="F28" s="7"/>
      <c r="G28" s="7"/>
      <c r="H28" s="7"/>
      <c r="I28" s="7"/>
      <c r="J28" s="7"/>
    </row>
    <row r="29" spans="2:10" ht="19" thickBot="1" x14ac:dyDescent="0.5">
      <c r="B29" s="7" t="s">
        <v>6</v>
      </c>
      <c r="C29" s="7"/>
      <c r="D29" s="7"/>
      <c r="E29" s="7"/>
      <c r="F29" s="8"/>
      <c r="G29" s="8"/>
      <c r="H29" s="8"/>
      <c r="I29" s="8"/>
      <c r="J29" s="8"/>
    </row>
    <row r="30" spans="2:10" ht="18.5" x14ac:dyDescent="0.45">
      <c r="B30" s="7"/>
      <c r="C30" s="7"/>
      <c r="D30" s="7"/>
      <c r="E30" s="7"/>
      <c r="F30" s="7"/>
      <c r="G30" s="7"/>
      <c r="H30" s="7"/>
      <c r="I30" s="7"/>
      <c r="J30" s="7"/>
    </row>
    <row r="31" spans="2:10" ht="19" thickBot="1" x14ac:dyDescent="0.5">
      <c r="B31" s="7" t="s">
        <v>12</v>
      </c>
      <c r="C31" s="7"/>
      <c r="D31" s="7"/>
      <c r="E31" s="7"/>
      <c r="F31" s="8"/>
      <c r="G31" s="8"/>
      <c r="H31" s="8"/>
      <c r="I31" s="8"/>
      <c r="J31" s="8"/>
    </row>
    <row r="32" spans="2:10" ht="18.5" x14ac:dyDescent="0.45">
      <c r="B32" s="7"/>
      <c r="C32" s="7"/>
      <c r="D32" s="7"/>
      <c r="E32" s="7"/>
      <c r="F32" s="7"/>
      <c r="G32" s="7"/>
      <c r="H32" s="7"/>
      <c r="I32" s="7"/>
      <c r="J32" s="7"/>
    </row>
    <row r="33" spans="1:10" ht="19" thickBot="1" x14ac:dyDescent="0.5">
      <c r="B33" s="7" t="s">
        <v>13</v>
      </c>
      <c r="C33" s="7"/>
      <c r="D33" s="7"/>
      <c r="E33" s="7"/>
      <c r="F33" s="8"/>
      <c r="G33" s="8"/>
      <c r="H33" s="8"/>
      <c r="I33" s="8"/>
      <c r="J33" s="8"/>
    </row>
    <row r="34" spans="1:10" ht="18.5" x14ac:dyDescent="0.45">
      <c r="B34" s="7"/>
      <c r="C34" s="7"/>
      <c r="D34" s="7"/>
      <c r="E34" s="7"/>
      <c r="F34" s="7"/>
      <c r="G34" s="7"/>
      <c r="H34" s="7"/>
      <c r="I34" s="7"/>
      <c r="J34" s="7"/>
    </row>
    <row r="35" spans="1:10" ht="19" thickBot="1" x14ac:dyDescent="0.5">
      <c r="B35" s="7" t="s">
        <v>14</v>
      </c>
      <c r="C35" s="7"/>
      <c r="D35" s="7"/>
      <c r="E35" s="7"/>
      <c r="F35" s="8"/>
      <c r="G35" s="9"/>
      <c r="H35" s="9"/>
      <c r="I35" s="9"/>
      <c r="J35" s="9"/>
    </row>
    <row r="36" spans="1:10" ht="21" x14ac:dyDescent="0.5">
      <c r="A36" s="6"/>
      <c r="B36" s="6"/>
      <c r="C36" s="6"/>
    </row>
  </sheetData>
  <mergeCells count="2">
    <mergeCell ref="B3:J16"/>
    <mergeCell ref="B18:J23"/>
  </mergeCells>
  <pageMargins left="0.7" right="0.7" top="0.75" bottom="0.75" header="0.3" footer="0.3"/>
  <pageSetup paperSize="9" orientation="portrait" r:id="rId1"/>
  <headerFooter>
    <oddHeader>&amp;CSida &amp;P</oddHeader>
    <oddFooter>&amp;CMall framtagen av SKL Kommentus Inköpscentralen AB för genomförande av FKU inom ramavtalet Säkerhetsteknik 2020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38"/>
  <sheetViews>
    <sheetView zoomScaleNormal="100" workbookViewId="0">
      <selection activeCell="K26" sqref="K26"/>
    </sheetView>
  </sheetViews>
  <sheetFormatPr defaultRowHeight="14.5" x14ac:dyDescent="0.35"/>
  <cols>
    <col min="1" max="1" width="3.81640625" customWidth="1"/>
    <col min="2" max="2" width="3.1796875" customWidth="1"/>
    <col min="3" max="3" width="31.1796875" style="39" customWidth="1"/>
    <col min="4" max="4" width="7" customWidth="1"/>
    <col min="5" max="5" width="7.453125" customWidth="1"/>
    <col min="6" max="6" width="25.81640625" customWidth="1"/>
    <col min="7" max="7" width="22" customWidth="1"/>
    <col min="8" max="8" width="22.54296875" customWidth="1"/>
  </cols>
  <sheetData>
    <row r="2" spans="2:7" ht="21.5" thickBot="1" x14ac:dyDescent="0.55000000000000004">
      <c r="C2" s="46" t="s">
        <v>7</v>
      </c>
      <c r="D2" s="2"/>
      <c r="E2" s="2"/>
      <c r="F2" s="2"/>
      <c r="G2" s="2"/>
    </row>
    <row r="4" spans="2:7" ht="42.5" thickBot="1" x14ac:dyDescent="0.55000000000000004">
      <c r="C4" s="46" t="s">
        <v>127</v>
      </c>
      <c r="E4" s="2"/>
      <c r="F4" s="2"/>
      <c r="G4" s="2"/>
    </row>
    <row r="7" spans="2:7" x14ac:dyDescent="0.35">
      <c r="B7" s="63" t="s">
        <v>4</v>
      </c>
      <c r="C7" s="63"/>
      <c r="D7" s="63" t="s">
        <v>5</v>
      </c>
      <c r="E7" s="64"/>
      <c r="F7" s="64"/>
      <c r="G7" s="64"/>
    </row>
    <row r="8" spans="2:7" x14ac:dyDescent="0.35">
      <c r="B8" s="1" t="s">
        <v>0</v>
      </c>
      <c r="C8" s="11"/>
      <c r="D8" s="65"/>
      <c r="E8" s="65"/>
      <c r="F8" s="65"/>
      <c r="G8" s="65"/>
    </row>
    <row r="9" spans="2:7" x14ac:dyDescent="0.35">
      <c r="B9" s="1"/>
      <c r="C9" s="11"/>
      <c r="D9" s="65"/>
      <c r="E9" s="65"/>
      <c r="F9" s="65"/>
      <c r="G9" s="65"/>
    </row>
    <row r="10" spans="2:7" x14ac:dyDescent="0.35">
      <c r="B10" s="1" t="s">
        <v>6</v>
      </c>
      <c r="C10" s="11"/>
      <c r="D10" s="65"/>
      <c r="E10" s="65"/>
      <c r="F10" s="65"/>
      <c r="G10" s="65"/>
    </row>
    <row r="11" spans="2:7" x14ac:dyDescent="0.35">
      <c r="B11" s="1"/>
      <c r="C11" s="11"/>
      <c r="D11" s="65"/>
      <c r="E11" s="65"/>
      <c r="F11" s="65"/>
      <c r="G11" s="65"/>
    </row>
    <row r="12" spans="2:7" x14ac:dyDescent="0.35">
      <c r="B12" s="1"/>
      <c r="C12" s="11"/>
      <c r="D12" s="65"/>
      <c r="E12" s="65"/>
      <c r="F12" s="65"/>
      <c r="G12" s="65"/>
    </row>
    <row r="13" spans="2:7" x14ac:dyDescent="0.35">
      <c r="B13" s="1" t="s">
        <v>1</v>
      </c>
      <c r="C13" s="11"/>
      <c r="D13" s="65"/>
      <c r="E13" s="65"/>
      <c r="F13" s="65"/>
      <c r="G13" s="65"/>
    </row>
    <row r="14" spans="2:7" x14ac:dyDescent="0.35">
      <c r="B14" s="1"/>
      <c r="C14" s="11" t="s">
        <v>2</v>
      </c>
      <c r="D14" s="65"/>
      <c r="E14" s="65"/>
      <c r="F14" s="65"/>
      <c r="G14" s="65"/>
    </row>
    <row r="15" spans="2:7" x14ac:dyDescent="0.35">
      <c r="B15" s="1"/>
      <c r="C15" s="11" t="s">
        <v>3</v>
      </c>
      <c r="D15" s="65"/>
      <c r="E15" s="65"/>
      <c r="F15" s="65"/>
      <c r="G15" s="65"/>
    </row>
    <row r="16" spans="2:7" x14ac:dyDescent="0.35">
      <c r="B16" s="1"/>
      <c r="C16" s="11"/>
      <c r="D16" s="65"/>
      <c r="E16" s="65"/>
      <c r="F16" s="65"/>
      <c r="G16" s="65"/>
    </row>
    <row r="17" spans="2:7" x14ac:dyDescent="0.35">
      <c r="B17" s="1" t="s">
        <v>15</v>
      </c>
      <c r="C17" s="11"/>
      <c r="D17" s="65"/>
      <c r="E17" s="65"/>
      <c r="F17" s="65"/>
      <c r="G17" s="65"/>
    </row>
    <row r="18" spans="2:7" x14ac:dyDescent="0.35">
      <c r="B18" s="1"/>
      <c r="C18" s="11"/>
      <c r="D18" s="65"/>
      <c r="E18" s="65"/>
      <c r="F18" s="65"/>
      <c r="G18" s="65"/>
    </row>
    <row r="21" spans="2:7" x14ac:dyDescent="0.35">
      <c r="B21" s="12" t="s">
        <v>50</v>
      </c>
      <c r="C21" s="47" t="s">
        <v>48</v>
      </c>
      <c r="D21" s="4" t="s">
        <v>51</v>
      </c>
      <c r="E21" s="4" t="s">
        <v>52</v>
      </c>
      <c r="F21" s="4" t="s">
        <v>108</v>
      </c>
      <c r="G21" s="12" t="s">
        <v>107</v>
      </c>
    </row>
    <row r="22" spans="2:7" x14ac:dyDescent="0.35">
      <c r="B22" s="25">
        <v>1</v>
      </c>
      <c r="C22" s="32" t="s">
        <v>10</v>
      </c>
      <c r="D22" s="25"/>
      <c r="E22" s="25"/>
      <c r="F22" s="25"/>
      <c r="G22" s="32"/>
    </row>
    <row r="23" spans="2:7" ht="29" x14ac:dyDescent="0.35">
      <c r="B23" s="25">
        <v>2</v>
      </c>
      <c r="C23" s="32" t="s">
        <v>128</v>
      </c>
      <c r="D23" s="25"/>
      <c r="E23" s="25"/>
      <c r="F23" s="25"/>
      <c r="G23" s="32"/>
    </row>
    <row r="24" spans="2:7" x14ac:dyDescent="0.35">
      <c r="B24" s="25">
        <v>3</v>
      </c>
      <c r="C24" s="32" t="s">
        <v>49</v>
      </c>
      <c r="D24" s="25"/>
      <c r="E24" s="25"/>
      <c r="F24" s="25"/>
      <c r="G24" s="32"/>
    </row>
    <row r="25" spans="2:7" x14ac:dyDescent="0.35">
      <c r="B25" s="25">
        <v>4</v>
      </c>
      <c r="C25" s="32" t="s">
        <v>69</v>
      </c>
      <c r="D25" s="25"/>
      <c r="E25" s="25"/>
      <c r="F25" s="25"/>
      <c r="G25" s="32"/>
    </row>
    <row r="26" spans="2:7" ht="29" x14ac:dyDescent="0.35">
      <c r="B26" s="25">
        <v>5</v>
      </c>
      <c r="C26" s="32" t="s">
        <v>129</v>
      </c>
      <c r="D26" s="25"/>
      <c r="E26" s="25"/>
      <c r="F26" s="25"/>
      <c r="G26" s="32"/>
    </row>
    <row r="27" spans="2:7" ht="29" x14ac:dyDescent="0.35">
      <c r="B27" s="25">
        <v>6</v>
      </c>
      <c r="C27" s="32" t="s">
        <v>62</v>
      </c>
      <c r="D27" s="25"/>
      <c r="E27" s="25"/>
      <c r="F27" s="25"/>
      <c r="G27" s="32"/>
    </row>
    <row r="28" spans="2:7" ht="29" x14ac:dyDescent="0.35">
      <c r="B28" s="25">
        <v>7</v>
      </c>
      <c r="C28" s="32" t="s">
        <v>63</v>
      </c>
      <c r="D28" s="25"/>
      <c r="E28" s="25"/>
      <c r="F28" s="25"/>
      <c r="G28" s="32"/>
    </row>
    <row r="29" spans="2:7" ht="29" x14ac:dyDescent="0.35">
      <c r="B29" s="25">
        <v>8</v>
      </c>
      <c r="C29" s="32" t="s">
        <v>64</v>
      </c>
      <c r="D29" s="25"/>
      <c r="E29" s="25"/>
      <c r="F29" s="25"/>
      <c r="G29" s="32"/>
    </row>
    <row r="30" spans="2:7" ht="29" x14ac:dyDescent="0.35">
      <c r="B30" s="25">
        <v>9</v>
      </c>
      <c r="C30" s="32" t="s">
        <v>65</v>
      </c>
      <c r="D30" s="25"/>
      <c r="E30" s="25"/>
      <c r="F30" s="25"/>
      <c r="G30" s="32"/>
    </row>
    <row r="31" spans="2:7" ht="29" x14ac:dyDescent="0.35">
      <c r="B31" s="25">
        <v>10</v>
      </c>
      <c r="C31" s="32" t="s">
        <v>66</v>
      </c>
      <c r="D31" s="25"/>
      <c r="E31" s="25"/>
      <c r="F31" s="25"/>
      <c r="G31" s="32"/>
    </row>
    <row r="32" spans="2:7" x14ac:dyDescent="0.35">
      <c r="B32" s="25">
        <v>11</v>
      </c>
      <c r="C32" s="32" t="s">
        <v>67</v>
      </c>
      <c r="D32" s="25"/>
      <c r="E32" s="25"/>
      <c r="F32" s="25"/>
      <c r="G32" s="32"/>
    </row>
    <row r="33" spans="2:7" x14ac:dyDescent="0.35">
      <c r="B33" s="25">
        <v>12</v>
      </c>
      <c r="C33" s="32" t="s">
        <v>68</v>
      </c>
      <c r="D33" s="25"/>
      <c r="E33" s="25"/>
      <c r="F33" s="25"/>
      <c r="G33" s="32"/>
    </row>
    <row r="34" spans="2:7" x14ac:dyDescent="0.35">
      <c r="B34" s="25">
        <v>13</v>
      </c>
      <c r="C34" s="32" t="s">
        <v>53</v>
      </c>
      <c r="D34" s="25"/>
      <c r="E34" s="25"/>
      <c r="F34" s="25"/>
      <c r="G34" s="32"/>
    </row>
    <row r="35" spans="2:7" x14ac:dyDescent="0.35">
      <c r="B35" s="25">
        <v>14</v>
      </c>
      <c r="C35" s="32" t="s">
        <v>54</v>
      </c>
      <c r="D35" s="25"/>
      <c r="E35" s="25"/>
      <c r="F35" s="25"/>
      <c r="G35" s="32"/>
    </row>
    <row r="36" spans="2:7" x14ac:dyDescent="0.35">
      <c r="B36" s="25">
        <v>15</v>
      </c>
      <c r="C36" s="32" t="s">
        <v>55</v>
      </c>
      <c r="D36" s="25"/>
      <c r="E36" s="25"/>
      <c r="F36" s="25"/>
      <c r="G36" s="32"/>
    </row>
    <row r="37" spans="2:7" x14ac:dyDescent="0.35">
      <c r="B37" s="1"/>
      <c r="C37" s="11"/>
      <c r="D37" s="1"/>
      <c r="E37" s="1"/>
      <c r="F37" s="1"/>
      <c r="G37" s="1"/>
    </row>
    <row r="38" spans="2:7" ht="37.5" x14ac:dyDescent="0.5">
      <c r="B38" s="1"/>
      <c r="C38" s="48" t="s">
        <v>113</v>
      </c>
      <c r="D38" s="1"/>
      <c r="E38" s="1"/>
      <c r="F38" s="1"/>
      <c r="G38" s="52">
        <f>SUM(G22:G36)</f>
        <v>0</v>
      </c>
    </row>
  </sheetData>
  <mergeCells count="13">
    <mergeCell ref="D16:G16"/>
    <mergeCell ref="D17:G17"/>
    <mergeCell ref="D18:G18"/>
    <mergeCell ref="D11:G11"/>
    <mergeCell ref="D12:G12"/>
    <mergeCell ref="D13:G13"/>
    <mergeCell ref="D14:G14"/>
    <mergeCell ref="D15:G15"/>
    <mergeCell ref="B7:C7"/>
    <mergeCell ref="D7:G7"/>
    <mergeCell ref="D8:G8"/>
    <mergeCell ref="D9:G9"/>
    <mergeCell ref="D10:G10"/>
  </mergeCells>
  <pageMargins left="0.7" right="0.7" top="0.75" bottom="0.75" header="0.3" footer="0.3"/>
  <pageSetup paperSize="9" scale="89" orientation="portrait" r:id="rId1"/>
  <headerFooter>
    <oddHeader>&amp;L&amp;F
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O35"/>
  <sheetViews>
    <sheetView topLeftCell="A19" zoomScale="66" zoomScaleNormal="66" workbookViewId="0">
      <selection activeCell="E37" sqref="E37"/>
    </sheetView>
  </sheetViews>
  <sheetFormatPr defaultRowHeight="14.5" x14ac:dyDescent="0.35"/>
  <cols>
    <col min="1" max="1" width="5.81640625" customWidth="1"/>
    <col min="2" max="2" width="7.54296875" style="21" customWidth="1"/>
    <col min="3" max="3" width="16.453125" customWidth="1"/>
    <col min="4" max="4" width="17.81640625" customWidth="1"/>
    <col min="5" max="5" width="24.54296875" customWidth="1"/>
    <col min="6" max="6" width="15.54296875" customWidth="1"/>
    <col min="7" max="7" width="20.26953125" customWidth="1"/>
    <col min="8" max="8" width="13.1796875" customWidth="1"/>
    <col min="9" max="9" width="15.453125" customWidth="1"/>
    <col min="10" max="12" width="24.26953125" customWidth="1"/>
    <col min="13" max="13" width="17" style="14" customWidth="1"/>
    <col min="14" max="14" width="17" customWidth="1"/>
    <col min="15" max="15" width="25.81640625" style="14" customWidth="1"/>
  </cols>
  <sheetData>
    <row r="1" spans="2:15" ht="34" x14ac:dyDescent="0.8">
      <c r="C1" s="34" t="s">
        <v>74</v>
      </c>
      <c r="D1" s="33"/>
      <c r="G1" s="37" t="s">
        <v>81</v>
      </c>
    </row>
    <row r="3" spans="2:15" ht="44.5" x14ac:dyDescent="0.7">
      <c r="B3" s="66" t="s">
        <v>71</v>
      </c>
      <c r="C3" s="67"/>
      <c r="D3" s="67"/>
      <c r="E3" s="67"/>
      <c r="F3" s="67"/>
      <c r="G3" s="67"/>
      <c r="H3" s="67"/>
      <c r="I3" s="67"/>
      <c r="J3" s="68" t="s">
        <v>72</v>
      </c>
      <c r="K3" s="68"/>
      <c r="L3" s="68"/>
      <c r="M3" s="68"/>
      <c r="N3" s="68"/>
      <c r="O3" s="36" t="s">
        <v>73</v>
      </c>
    </row>
    <row r="5" spans="2:15" ht="21" x14ac:dyDescent="0.5">
      <c r="B5" s="69" t="s">
        <v>76</v>
      </c>
      <c r="C5" s="69"/>
      <c r="D5" s="69"/>
      <c r="E5" s="69"/>
      <c r="F5" s="69"/>
      <c r="G5" s="69"/>
      <c r="H5" s="69"/>
      <c r="I5" s="69"/>
      <c r="J5" s="70" t="s">
        <v>75</v>
      </c>
      <c r="K5" s="70"/>
      <c r="L5" s="71"/>
      <c r="M5" s="71"/>
      <c r="N5" s="72"/>
      <c r="O5" s="17" t="s">
        <v>17</v>
      </c>
    </row>
    <row r="6" spans="2:15" ht="58" x14ac:dyDescent="0.35">
      <c r="B6" s="19" t="s">
        <v>8</v>
      </c>
      <c r="C6" s="5" t="s">
        <v>9</v>
      </c>
      <c r="D6" s="5" t="s">
        <v>77</v>
      </c>
      <c r="E6" s="5" t="s">
        <v>18</v>
      </c>
      <c r="F6" s="5" t="s">
        <v>31</v>
      </c>
      <c r="G6" s="5" t="s">
        <v>11</v>
      </c>
      <c r="H6" s="5" t="s">
        <v>41</v>
      </c>
      <c r="I6" s="5" t="s">
        <v>80</v>
      </c>
      <c r="J6" s="10" t="s">
        <v>35</v>
      </c>
      <c r="K6" s="10" t="s">
        <v>61</v>
      </c>
      <c r="L6" s="10" t="s">
        <v>19</v>
      </c>
      <c r="M6" s="16" t="s">
        <v>60</v>
      </c>
      <c r="N6" s="10" t="s">
        <v>43</v>
      </c>
      <c r="O6" s="18" t="s">
        <v>16</v>
      </c>
    </row>
    <row r="7" spans="2:15" x14ac:dyDescent="0.35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  <c r="N7" s="42"/>
      <c r="O7" s="43"/>
    </row>
    <row r="8" spans="2:15" ht="29" x14ac:dyDescent="0.35">
      <c r="B8" s="20">
        <v>1</v>
      </c>
      <c r="C8" s="23" t="s">
        <v>86</v>
      </c>
      <c r="D8" s="54" t="s">
        <v>78</v>
      </c>
      <c r="E8" s="20" t="s">
        <v>40</v>
      </c>
      <c r="F8" s="20"/>
      <c r="G8" s="20"/>
      <c r="H8" s="20" t="s">
        <v>98</v>
      </c>
      <c r="I8" s="20">
        <v>60</v>
      </c>
      <c r="J8" s="20" t="s">
        <v>44</v>
      </c>
      <c r="K8" s="20"/>
      <c r="L8" s="20"/>
      <c r="M8" s="24">
        <v>1500</v>
      </c>
      <c r="N8" s="20"/>
      <c r="O8" s="24">
        <f>SUM(M8*I8)</f>
        <v>90000</v>
      </c>
    </row>
    <row r="9" spans="2:15" x14ac:dyDescent="0.35">
      <c r="B9" s="20"/>
      <c r="C9" s="23"/>
      <c r="D9" s="20"/>
      <c r="E9" s="20"/>
      <c r="F9" s="20"/>
      <c r="G9" s="20"/>
      <c r="H9" s="20"/>
      <c r="I9" s="20"/>
      <c r="J9" s="20"/>
      <c r="K9" s="20"/>
      <c r="L9" s="20"/>
      <c r="M9" s="24"/>
      <c r="N9" s="20"/>
      <c r="O9" s="24"/>
    </row>
    <row r="10" spans="2:15" ht="43.5" x14ac:dyDescent="0.35">
      <c r="B10" s="22">
        <v>2</v>
      </c>
      <c r="C10" s="11" t="s">
        <v>94</v>
      </c>
      <c r="D10" s="11" t="s">
        <v>96</v>
      </c>
      <c r="E10" s="11" t="s">
        <v>95</v>
      </c>
      <c r="F10" s="11"/>
      <c r="G10" s="11"/>
      <c r="H10" s="11" t="s">
        <v>20</v>
      </c>
      <c r="I10" s="11">
        <v>100</v>
      </c>
      <c r="J10" s="11" t="s">
        <v>97</v>
      </c>
      <c r="K10" s="11">
        <v>100</v>
      </c>
      <c r="L10" s="11" t="s">
        <v>37</v>
      </c>
      <c r="M10" s="26">
        <v>100</v>
      </c>
      <c r="N10" s="11"/>
      <c r="O10" s="26">
        <f>SUM(M10*I10)</f>
        <v>10000</v>
      </c>
    </row>
    <row r="11" spans="2:15" x14ac:dyDescent="0.35">
      <c r="B11" s="2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26"/>
      <c r="N11" s="11"/>
      <c r="O11" s="26"/>
    </row>
    <row r="12" spans="2:15" ht="29" x14ac:dyDescent="0.35">
      <c r="B12" s="22">
        <v>3</v>
      </c>
      <c r="C12" s="11"/>
      <c r="D12" s="23" t="s">
        <v>88</v>
      </c>
      <c r="E12" s="11" t="s">
        <v>23</v>
      </c>
      <c r="F12" s="11"/>
      <c r="G12" s="11"/>
      <c r="H12" s="11" t="s">
        <v>38</v>
      </c>
      <c r="I12" s="11"/>
      <c r="J12" s="11"/>
      <c r="K12" s="11">
        <v>150</v>
      </c>
      <c r="L12" s="11"/>
      <c r="M12" s="26">
        <v>500</v>
      </c>
      <c r="N12" s="11"/>
      <c r="O12" s="26">
        <f>SUM(K12*M12)</f>
        <v>75000</v>
      </c>
    </row>
    <row r="13" spans="2:15" ht="78" customHeight="1" x14ac:dyDescent="0.35">
      <c r="B13" s="22">
        <v>4</v>
      </c>
      <c r="C13" s="11"/>
      <c r="D13" s="23" t="s">
        <v>88</v>
      </c>
      <c r="E13" s="11" t="s">
        <v>34</v>
      </c>
      <c r="F13" s="11"/>
      <c r="G13" s="11" t="s">
        <v>45</v>
      </c>
      <c r="H13" s="11" t="s">
        <v>38</v>
      </c>
      <c r="I13" s="11"/>
      <c r="J13" s="11"/>
      <c r="K13" s="11">
        <v>300</v>
      </c>
      <c r="L13" s="11"/>
      <c r="M13" s="26">
        <v>500</v>
      </c>
      <c r="N13" s="11"/>
      <c r="O13" s="26">
        <f t="shared" ref="O13:O16" si="0">SUM(K13*M13)</f>
        <v>150000</v>
      </c>
    </row>
    <row r="14" spans="2:15" ht="29" x14ac:dyDescent="0.35">
      <c r="B14" s="22">
        <v>5</v>
      </c>
      <c r="C14" s="11"/>
      <c r="D14" s="23" t="s">
        <v>88</v>
      </c>
      <c r="E14" s="11" t="s">
        <v>24</v>
      </c>
      <c r="F14" s="11"/>
      <c r="G14" s="11"/>
      <c r="H14" s="11" t="s">
        <v>38</v>
      </c>
      <c r="I14" s="11"/>
      <c r="J14" s="11"/>
      <c r="K14" s="11">
        <v>300</v>
      </c>
      <c r="L14" s="11"/>
      <c r="M14" s="26">
        <v>400</v>
      </c>
      <c r="N14" s="11"/>
      <c r="O14" s="26">
        <f t="shared" si="0"/>
        <v>120000</v>
      </c>
    </row>
    <row r="15" spans="2:15" ht="29" x14ac:dyDescent="0.35">
      <c r="B15" s="22"/>
      <c r="C15" s="11"/>
      <c r="D15" s="23" t="s">
        <v>88</v>
      </c>
      <c r="E15" s="11" t="s">
        <v>89</v>
      </c>
      <c r="F15" s="11"/>
      <c r="G15" s="11"/>
      <c r="H15" s="11" t="s">
        <v>38</v>
      </c>
      <c r="I15" s="11"/>
      <c r="J15" s="11"/>
      <c r="K15" s="11">
        <v>100</v>
      </c>
      <c r="L15" s="11"/>
      <c r="M15" s="26">
        <v>500</v>
      </c>
      <c r="N15" s="11"/>
      <c r="O15" s="26">
        <f t="shared" si="0"/>
        <v>50000</v>
      </c>
    </row>
    <row r="16" spans="2:15" ht="29" x14ac:dyDescent="0.35">
      <c r="B16" s="22"/>
      <c r="C16" s="11"/>
      <c r="D16" s="23" t="s">
        <v>88</v>
      </c>
      <c r="E16" s="11" t="s">
        <v>91</v>
      </c>
      <c r="F16" s="11"/>
      <c r="G16" s="11"/>
      <c r="H16" s="11" t="s">
        <v>38</v>
      </c>
      <c r="I16" s="11"/>
      <c r="J16" s="11"/>
      <c r="K16" s="11">
        <v>100</v>
      </c>
      <c r="L16" s="11"/>
      <c r="M16" s="26">
        <v>20000</v>
      </c>
      <c r="N16" s="11"/>
      <c r="O16" s="26">
        <f t="shared" si="0"/>
        <v>2000000</v>
      </c>
    </row>
    <row r="17" spans="2:15" ht="43.5" x14ac:dyDescent="0.35">
      <c r="B17" s="22"/>
      <c r="C17" s="11"/>
      <c r="D17" s="23" t="s">
        <v>88</v>
      </c>
      <c r="E17" s="11" t="s">
        <v>92</v>
      </c>
      <c r="F17" s="11"/>
      <c r="G17" s="11"/>
      <c r="H17" s="11" t="s">
        <v>93</v>
      </c>
      <c r="I17" s="11"/>
      <c r="J17" s="11"/>
      <c r="K17" s="11"/>
      <c r="L17" s="11"/>
      <c r="M17" s="26">
        <v>45000</v>
      </c>
      <c r="N17" s="11"/>
      <c r="O17" s="26">
        <f>SUM(M17)</f>
        <v>45000</v>
      </c>
    </row>
    <row r="18" spans="2:15" x14ac:dyDescent="0.35">
      <c r="B18" s="2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26"/>
      <c r="N18" s="11"/>
      <c r="O18" s="26"/>
    </row>
    <row r="19" spans="2:15" x14ac:dyDescent="0.35">
      <c r="B19" s="22">
        <v>6</v>
      </c>
      <c r="C19" s="11"/>
      <c r="D19" s="11" t="s">
        <v>90</v>
      </c>
      <c r="E19" s="11" t="s">
        <v>25</v>
      </c>
      <c r="F19" s="11"/>
      <c r="G19" s="11"/>
      <c r="H19" s="11" t="s">
        <v>46</v>
      </c>
      <c r="I19" s="11">
        <v>10</v>
      </c>
      <c r="J19" s="11"/>
      <c r="K19" s="11"/>
      <c r="L19" s="11"/>
      <c r="M19" s="26">
        <v>1500</v>
      </c>
      <c r="N19" s="11"/>
      <c r="O19" s="26">
        <f>SUM(M19*I19)</f>
        <v>15000</v>
      </c>
    </row>
    <row r="20" spans="2:15" ht="29" x14ac:dyDescent="0.35">
      <c r="B20" s="22">
        <v>7</v>
      </c>
      <c r="C20" s="11"/>
      <c r="D20" s="11" t="s">
        <v>90</v>
      </c>
      <c r="E20" s="11" t="s">
        <v>26</v>
      </c>
      <c r="F20" s="11"/>
      <c r="G20" s="11" t="s">
        <v>47</v>
      </c>
      <c r="H20" s="11" t="s">
        <v>38</v>
      </c>
      <c r="I20" s="11">
        <v>100</v>
      </c>
      <c r="J20" s="11"/>
      <c r="K20" s="11"/>
      <c r="L20" s="11"/>
      <c r="M20" s="26">
        <v>400</v>
      </c>
      <c r="N20" s="11"/>
      <c r="O20" s="26">
        <f t="shared" ref="O20:O24" si="1">SUM(M20*I20)</f>
        <v>40000</v>
      </c>
    </row>
    <row r="21" spans="2:15" ht="29" x14ac:dyDescent="0.35">
      <c r="B21" s="22">
        <v>8</v>
      </c>
      <c r="C21" s="11"/>
      <c r="D21" s="11" t="s">
        <v>90</v>
      </c>
      <c r="E21" s="11" t="s">
        <v>27</v>
      </c>
      <c r="F21" s="11"/>
      <c r="G21" s="11" t="s">
        <v>47</v>
      </c>
      <c r="H21" s="11" t="s">
        <v>38</v>
      </c>
      <c r="I21" s="11">
        <v>10</v>
      </c>
      <c r="J21" s="11"/>
      <c r="K21" s="11"/>
      <c r="L21" s="11"/>
      <c r="M21" s="26">
        <v>200</v>
      </c>
      <c r="N21" s="11"/>
      <c r="O21" s="26">
        <f t="shared" si="1"/>
        <v>2000</v>
      </c>
    </row>
    <row r="22" spans="2:15" ht="29" x14ac:dyDescent="0.35">
      <c r="B22" s="22">
        <v>9</v>
      </c>
      <c r="C22" s="11"/>
      <c r="D22" s="11" t="s">
        <v>90</v>
      </c>
      <c r="E22" s="11" t="s">
        <v>28</v>
      </c>
      <c r="F22" s="11"/>
      <c r="G22" s="11" t="s">
        <v>47</v>
      </c>
      <c r="H22" s="11" t="s">
        <v>38</v>
      </c>
      <c r="I22" s="11">
        <v>10</v>
      </c>
      <c r="J22" s="11"/>
      <c r="K22" s="11"/>
      <c r="L22" s="11"/>
      <c r="M22" s="26">
        <v>200</v>
      </c>
      <c r="N22" s="11"/>
      <c r="O22" s="26">
        <f t="shared" si="1"/>
        <v>2000</v>
      </c>
    </row>
    <row r="23" spans="2:15" ht="29" x14ac:dyDescent="0.35">
      <c r="B23" s="22">
        <v>10</v>
      </c>
      <c r="C23" s="11"/>
      <c r="D23" s="11" t="s">
        <v>90</v>
      </c>
      <c r="E23" s="11" t="s">
        <v>29</v>
      </c>
      <c r="F23" s="11"/>
      <c r="G23" s="11" t="s">
        <v>47</v>
      </c>
      <c r="H23" s="11" t="s">
        <v>38</v>
      </c>
      <c r="I23" s="11">
        <v>30</v>
      </c>
      <c r="J23" s="11"/>
      <c r="K23" s="11"/>
      <c r="L23" s="11"/>
      <c r="M23" s="26">
        <v>20</v>
      </c>
      <c r="N23" s="11"/>
      <c r="O23" s="26">
        <f t="shared" si="1"/>
        <v>600</v>
      </c>
    </row>
    <row r="24" spans="2:15" ht="43.5" x14ac:dyDescent="0.35">
      <c r="B24" s="22">
        <v>11</v>
      </c>
      <c r="C24" s="11"/>
      <c r="D24" s="11" t="s">
        <v>90</v>
      </c>
      <c r="E24" s="11" t="s">
        <v>30</v>
      </c>
      <c r="F24" s="11"/>
      <c r="G24" s="11" t="s">
        <v>47</v>
      </c>
      <c r="H24" s="11" t="s">
        <v>39</v>
      </c>
      <c r="I24" s="11">
        <v>40</v>
      </c>
      <c r="J24" s="11"/>
      <c r="K24" s="11"/>
      <c r="L24" s="11"/>
      <c r="M24" s="26">
        <v>40</v>
      </c>
      <c r="N24" s="11"/>
      <c r="O24" s="26">
        <f t="shared" si="1"/>
        <v>1600</v>
      </c>
    </row>
    <row r="25" spans="2:15" x14ac:dyDescent="0.35"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26"/>
      <c r="N25" s="11"/>
      <c r="O25" s="26"/>
    </row>
    <row r="26" spans="2:15" ht="58" x14ac:dyDescent="0.35">
      <c r="B26" s="22">
        <v>12</v>
      </c>
      <c r="C26" s="11" t="s">
        <v>56</v>
      </c>
      <c r="D26" s="11" t="s">
        <v>90</v>
      </c>
      <c r="E26" s="11" t="s">
        <v>99</v>
      </c>
      <c r="F26" s="11" t="s">
        <v>87</v>
      </c>
      <c r="G26" s="11" t="s">
        <v>58</v>
      </c>
      <c r="H26" s="11" t="s">
        <v>59</v>
      </c>
      <c r="I26" s="26">
        <v>1000000</v>
      </c>
      <c r="J26" s="11"/>
      <c r="K26" s="11"/>
      <c r="L26" s="11"/>
      <c r="M26" s="31">
        <v>0.1</v>
      </c>
      <c r="N26" s="11"/>
      <c r="O26" s="26">
        <f>SUM(-(M26*I26))</f>
        <v>-100000</v>
      </c>
    </row>
    <row r="27" spans="2:15" x14ac:dyDescent="0.35">
      <c r="B27" s="22"/>
      <c r="C27" s="11"/>
      <c r="D27" s="11"/>
      <c r="E27" s="11"/>
      <c r="F27" s="11"/>
      <c r="G27" s="11"/>
      <c r="H27" s="11"/>
      <c r="I27" s="26"/>
      <c r="J27" s="11"/>
      <c r="K27" s="11"/>
      <c r="L27" s="11"/>
      <c r="M27" s="31"/>
      <c r="N27" s="11"/>
      <c r="O27" s="26"/>
    </row>
    <row r="28" spans="2:15" ht="58" x14ac:dyDescent="0.35">
      <c r="B28" s="22">
        <v>13</v>
      </c>
      <c r="C28" s="11" t="s">
        <v>111</v>
      </c>
      <c r="D28" s="11" t="s">
        <v>90</v>
      </c>
      <c r="E28" s="11" t="s">
        <v>112</v>
      </c>
      <c r="F28" s="11" t="s">
        <v>87</v>
      </c>
      <c r="G28" s="11"/>
      <c r="H28" s="11"/>
      <c r="I28" s="26"/>
      <c r="J28" s="11"/>
      <c r="K28" s="11"/>
      <c r="L28" s="11"/>
      <c r="M28" s="31"/>
      <c r="N28" s="11"/>
      <c r="O28" s="26">
        <v>300000</v>
      </c>
    </row>
    <row r="29" spans="2:15" x14ac:dyDescent="0.35">
      <c r="B29" s="2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26"/>
      <c r="N29" s="11"/>
      <c r="O29" s="26"/>
    </row>
    <row r="30" spans="2:15" ht="43.5" x14ac:dyDescent="0.35">
      <c r="B30" s="22">
        <v>14</v>
      </c>
      <c r="C30" s="11" t="s">
        <v>136</v>
      </c>
      <c r="D30" s="11"/>
      <c r="E30" s="11" t="s">
        <v>137</v>
      </c>
      <c r="F30" s="11"/>
      <c r="G30" s="11" t="s">
        <v>138</v>
      </c>
      <c r="H30" s="11" t="s">
        <v>139</v>
      </c>
      <c r="I30" s="26">
        <v>800000</v>
      </c>
      <c r="J30" s="11"/>
      <c r="K30" s="11"/>
      <c r="L30" s="31"/>
      <c r="M30" s="53">
        <v>0.15</v>
      </c>
      <c r="N30" s="26"/>
      <c r="O30" s="26">
        <f>SUM(I30*(1+(M30)))</f>
        <v>919999.99999999988</v>
      </c>
    </row>
    <row r="31" spans="2:15" x14ac:dyDescent="0.35">
      <c r="B31" s="22"/>
      <c r="C31" s="1"/>
      <c r="D31" s="1"/>
      <c r="E31" s="1"/>
      <c r="F31" s="1"/>
      <c r="G31" s="1"/>
      <c r="H31" s="1"/>
      <c r="I31" s="1"/>
      <c r="J31" s="1"/>
      <c r="K31" s="1"/>
      <c r="L31" s="1"/>
      <c r="M31" s="15"/>
      <c r="N31" s="1"/>
      <c r="O31" s="15"/>
    </row>
    <row r="32" spans="2:15" ht="15" thickBot="1" x14ac:dyDescent="0.4"/>
    <row r="33" spans="12:15" ht="24" thickBot="1" x14ac:dyDescent="0.6">
      <c r="L33" s="27" t="s">
        <v>21</v>
      </c>
      <c r="M33" s="28"/>
      <c r="N33" s="29"/>
      <c r="O33" s="30">
        <f>SUM(O8:O32)</f>
        <v>3721200</v>
      </c>
    </row>
    <row r="35" spans="12:15" ht="23.5" x14ac:dyDescent="0.55000000000000004">
      <c r="L35" s="35" t="s">
        <v>109</v>
      </c>
    </row>
  </sheetData>
  <mergeCells count="4">
    <mergeCell ref="B3:I3"/>
    <mergeCell ref="J3:N3"/>
    <mergeCell ref="B5:I5"/>
    <mergeCell ref="J5:N5"/>
  </mergeCells>
  <pageMargins left="0.7" right="0.7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49"/>
  <sheetViews>
    <sheetView topLeftCell="A13" zoomScale="70" zoomScaleNormal="70" workbookViewId="0">
      <selection activeCell="D8" sqref="D8"/>
    </sheetView>
  </sheetViews>
  <sheetFormatPr defaultRowHeight="14.5" x14ac:dyDescent="0.35"/>
  <cols>
    <col min="1" max="1" width="5.81640625" customWidth="1"/>
    <col min="2" max="2" width="7.54296875" style="21" customWidth="1"/>
    <col min="3" max="3" width="16.453125" customWidth="1"/>
    <col min="4" max="4" width="17.81640625" customWidth="1"/>
    <col min="5" max="5" width="24.54296875" customWidth="1"/>
    <col min="6" max="6" width="15.54296875" customWidth="1"/>
    <col min="7" max="7" width="20.26953125" customWidth="1"/>
    <col min="8" max="8" width="13.1796875" customWidth="1"/>
    <col min="9" max="9" width="15.453125" customWidth="1"/>
    <col min="10" max="11" width="24.26953125" customWidth="1"/>
    <col min="12" max="12" width="17" style="14" customWidth="1"/>
    <col min="13" max="13" width="17" customWidth="1"/>
    <col min="14" max="14" width="24.6328125" style="14" customWidth="1"/>
  </cols>
  <sheetData>
    <row r="1" spans="2:14" ht="34" x14ac:dyDescent="0.8">
      <c r="C1" s="34" t="s">
        <v>74</v>
      </c>
      <c r="D1" s="33"/>
      <c r="G1" s="37" t="s">
        <v>79</v>
      </c>
    </row>
    <row r="3" spans="2:14" ht="44.5" x14ac:dyDescent="0.7">
      <c r="B3" s="66" t="s">
        <v>71</v>
      </c>
      <c r="C3" s="67"/>
      <c r="D3" s="67"/>
      <c r="E3" s="67"/>
      <c r="F3" s="67"/>
      <c r="G3" s="67"/>
      <c r="H3" s="67"/>
      <c r="I3" s="67"/>
      <c r="J3" s="68" t="s">
        <v>72</v>
      </c>
      <c r="K3" s="68"/>
      <c r="L3" s="68"/>
      <c r="M3" s="68"/>
      <c r="N3" s="36" t="s">
        <v>73</v>
      </c>
    </row>
    <row r="5" spans="2:14" ht="21" x14ac:dyDescent="0.5">
      <c r="B5" s="69" t="s">
        <v>76</v>
      </c>
      <c r="C5" s="69"/>
      <c r="D5" s="69"/>
      <c r="E5" s="69"/>
      <c r="F5" s="69"/>
      <c r="G5" s="69"/>
      <c r="H5" s="69"/>
      <c r="I5" s="69"/>
      <c r="J5" s="70" t="s">
        <v>75</v>
      </c>
      <c r="K5" s="71"/>
      <c r="L5" s="71"/>
      <c r="M5" s="72"/>
      <c r="N5" s="17" t="s">
        <v>17</v>
      </c>
    </row>
    <row r="6" spans="2:14" ht="58" x14ac:dyDescent="0.35">
      <c r="B6" s="19" t="s">
        <v>8</v>
      </c>
      <c r="C6" s="5" t="s">
        <v>9</v>
      </c>
      <c r="D6" s="5" t="s">
        <v>77</v>
      </c>
      <c r="E6" s="5" t="s">
        <v>18</v>
      </c>
      <c r="F6" s="5" t="s">
        <v>31</v>
      </c>
      <c r="G6" s="5" t="s">
        <v>11</v>
      </c>
      <c r="H6" s="5" t="s">
        <v>41</v>
      </c>
      <c r="I6" s="5" t="s">
        <v>80</v>
      </c>
      <c r="J6" s="10" t="s">
        <v>35</v>
      </c>
      <c r="K6" s="10" t="s">
        <v>19</v>
      </c>
      <c r="L6" s="16" t="s">
        <v>60</v>
      </c>
      <c r="M6" s="10" t="s">
        <v>43</v>
      </c>
      <c r="N6" s="18" t="s">
        <v>16</v>
      </c>
    </row>
    <row r="7" spans="2:14" ht="43.5" x14ac:dyDescent="0.35">
      <c r="B7" s="20">
        <v>1</v>
      </c>
      <c r="C7" s="23" t="s">
        <v>177</v>
      </c>
      <c r="D7" s="20" t="s">
        <v>78</v>
      </c>
      <c r="E7" s="20" t="s">
        <v>40</v>
      </c>
      <c r="F7" s="20"/>
      <c r="G7" s="20"/>
      <c r="H7" s="20" t="s">
        <v>42</v>
      </c>
      <c r="I7" s="20">
        <v>60</v>
      </c>
      <c r="J7" s="20" t="s">
        <v>44</v>
      </c>
      <c r="K7" s="20"/>
      <c r="L7" s="24">
        <v>1500</v>
      </c>
      <c r="M7" s="20"/>
      <c r="N7" s="24">
        <f>SUM(L7*I7)</f>
        <v>90000</v>
      </c>
    </row>
    <row r="8" spans="2:14" ht="58" x14ac:dyDescent="0.35">
      <c r="B8" s="22">
        <v>2</v>
      </c>
      <c r="C8" s="11" t="s">
        <v>178</v>
      </c>
      <c r="D8" s="11" t="s">
        <v>22</v>
      </c>
      <c r="E8" s="11" t="s">
        <v>32</v>
      </c>
      <c r="F8" s="11" t="s">
        <v>33</v>
      </c>
      <c r="G8" s="11"/>
      <c r="H8" s="11" t="s">
        <v>20</v>
      </c>
      <c r="I8" s="11">
        <v>100</v>
      </c>
      <c r="J8" s="11" t="s">
        <v>36</v>
      </c>
      <c r="K8" s="11" t="s">
        <v>37</v>
      </c>
      <c r="L8" s="26">
        <v>100</v>
      </c>
      <c r="M8" s="11"/>
      <c r="N8" s="26">
        <f>SUM(L8*I8)</f>
        <v>10000</v>
      </c>
    </row>
    <row r="9" spans="2:14" x14ac:dyDescent="0.35">
      <c r="B9" s="22"/>
      <c r="C9" s="11"/>
      <c r="D9" s="11"/>
      <c r="E9" s="11"/>
      <c r="F9" s="11"/>
      <c r="G9" s="11"/>
      <c r="H9" s="11"/>
      <c r="I9" s="11"/>
      <c r="J9" s="11"/>
      <c r="K9" s="11"/>
      <c r="L9" s="26"/>
      <c r="M9" s="11"/>
      <c r="N9" s="26"/>
    </row>
    <row r="10" spans="2:14" x14ac:dyDescent="0.35">
      <c r="B10" s="22">
        <v>3</v>
      </c>
      <c r="C10" s="11"/>
      <c r="D10" s="11"/>
      <c r="E10" s="11" t="s">
        <v>23</v>
      </c>
      <c r="F10" s="11"/>
      <c r="G10" s="11"/>
      <c r="H10" s="11" t="s">
        <v>38</v>
      </c>
      <c r="I10" s="11">
        <v>50</v>
      </c>
      <c r="J10" s="11"/>
      <c r="K10" s="11"/>
      <c r="L10" s="26">
        <v>500</v>
      </c>
      <c r="M10" s="11"/>
      <c r="N10" s="26">
        <f>SUM(L10*I10)</f>
        <v>25000</v>
      </c>
    </row>
    <row r="11" spans="2:14" ht="58" x14ac:dyDescent="0.35">
      <c r="B11" s="22">
        <v>4</v>
      </c>
      <c r="C11" s="11"/>
      <c r="D11" s="11"/>
      <c r="E11" s="11" t="s">
        <v>34</v>
      </c>
      <c r="F11" s="11"/>
      <c r="G11" s="11" t="s">
        <v>45</v>
      </c>
      <c r="H11" s="11" t="s">
        <v>38</v>
      </c>
      <c r="I11" s="11">
        <v>10</v>
      </c>
      <c r="J11" s="11"/>
      <c r="K11" s="11"/>
      <c r="L11" s="26">
        <v>500</v>
      </c>
      <c r="M11" s="11"/>
      <c r="N11" s="26">
        <f t="shared" ref="N11:N19" si="0">SUM(L11*I11)</f>
        <v>5000</v>
      </c>
    </row>
    <row r="12" spans="2:14" x14ac:dyDescent="0.35">
      <c r="B12" s="22">
        <v>5</v>
      </c>
      <c r="C12" s="11"/>
      <c r="D12" s="11"/>
      <c r="E12" s="11" t="s">
        <v>24</v>
      </c>
      <c r="F12" s="11"/>
      <c r="G12" s="11"/>
      <c r="H12" s="11" t="s">
        <v>38</v>
      </c>
      <c r="I12" s="11">
        <v>100</v>
      </c>
      <c r="J12" s="11"/>
      <c r="K12" s="11"/>
      <c r="L12" s="26">
        <v>400</v>
      </c>
      <c r="M12" s="11"/>
      <c r="N12" s="26">
        <f t="shared" si="0"/>
        <v>40000</v>
      </c>
    </row>
    <row r="13" spans="2:14" x14ac:dyDescent="0.35">
      <c r="B13" s="22"/>
      <c r="C13" s="11"/>
      <c r="D13" s="11"/>
      <c r="E13" s="11"/>
      <c r="F13" s="11"/>
      <c r="G13" s="11"/>
      <c r="H13" s="11"/>
      <c r="I13" s="11"/>
      <c r="J13" s="11"/>
      <c r="K13" s="11"/>
      <c r="L13" s="26"/>
      <c r="M13" s="11"/>
      <c r="N13" s="26"/>
    </row>
    <row r="14" spans="2:14" x14ac:dyDescent="0.35">
      <c r="B14" s="22">
        <v>6</v>
      </c>
      <c r="C14" s="11"/>
      <c r="D14" s="11"/>
      <c r="E14" s="11" t="s">
        <v>25</v>
      </c>
      <c r="F14" s="11"/>
      <c r="G14" s="11"/>
      <c r="H14" s="11" t="s">
        <v>46</v>
      </c>
      <c r="I14" s="11">
        <v>10</v>
      </c>
      <c r="J14" s="11"/>
      <c r="K14" s="11"/>
      <c r="L14" s="26">
        <v>1500</v>
      </c>
      <c r="M14" s="11"/>
      <c r="N14" s="26">
        <f t="shared" si="0"/>
        <v>15000</v>
      </c>
    </row>
    <row r="15" spans="2:14" ht="29" x14ac:dyDescent="0.35">
      <c r="B15" s="22">
        <v>7</v>
      </c>
      <c r="C15" s="11"/>
      <c r="D15" s="11"/>
      <c r="E15" s="11" t="s">
        <v>26</v>
      </c>
      <c r="F15" s="11"/>
      <c r="G15" s="11" t="s">
        <v>47</v>
      </c>
      <c r="H15" s="11" t="s">
        <v>38</v>
      </c>
      <c r="I15" s="11">
        <v>100</v>
      </c>
      <c r="J15" s="11"/>
      <c r="K15" s="11"/>
      <c r="L15" s="26">
        <v>400</v>
      </c>
      <c r="M15" s="11"/>
      <c r="N15" s="26">
        <f t="shared" si="0"/>
        <v>40000</v>
      </c>
    </row>
    <row r="16" spans="2:14" ht="29" x14ac:dyDescent="0.35">
      <c r="B16" s="22">
        <v>8</v>
      </c>
      <c r="C16" s="11"/>
      <c r="D16" s="11"/>
      <c r="E16" s="11" t="s">
        <v>27</v>
      </c>
      <c r="F16" s="11"/>
      <c r="G16" s="11" t="s">
        <v>47</v>
      </c>
      <c r="H16" s="11" t="s">
        <v>38</v>
      </c>
      <c r="I16" s="11">
        <v>10</v>
      </c>
      <c r="J16" s="11"/>
      <c r="K16" s="11"/>
      <c r="L16" s="26">
        <v>200</v>
      </c>
      <c r="M16" s="11"/>
      <c r="N16" s="26">
        <f t="shared" si="0"/>
        <v>2000</v>
      </c>
    </row>
    <row r="17" spans="2:14" ht="29" x14ac:dyDescent="0.35">
      <c r="B17" s="22">
        <v>9</v>
      </c>
      <c r="C17" s="11"/>
      <c r="D17" s="11"/>
      <c r="E17" s="11" t="s">
        <v>28</v>
      </c>
      <c r="F17" s="11"/>
      <c r="G17" s="11" t="s">
        <v>47</v>
      </c>
      <c r="H17" s="11" t="s">
        <v>38</v>
      </c>
      <c r="I17" s="11">
        <v>10</v>
      </c>
      <c r="J17" s="11"/>
      <c r="K17" s="11"/>
      <c r="L17" s="26">
        <v>200</v>
      </c>
      <c r="M17" s="11"/>
      <c r="N17" s="26">
        <f t="shared" si="0"/>
        <v>2000</v>
      </c>
    </row>
    <row r="18" spans="2:14" ht="29" x14ac:dyDescent="0.35">
      <c r="B18" s="22">
        <v>10</v>
      </c>
      <c r="C18" s="11"/>
      <c r="D18" s="11"/>
      <c r="E18" s="11" t="s">
        <v>29</v>
      </c>
      <c r="F18" s="11"/>
      <c r="G18" s="11" t="s">
        <v>47</v>
      </c>
      <c r="H18" s="11" t="s">
        <v>38</v>
      </c>
      <c r="I18" s="11">
        <v>30</v>
      </c>
      <c r="J18" s="11"/>
      <c r="K18" s="11"/>
      <c r="L18" s="26">
        <v>20</v>
      </c>
      <c r="M18" s="11"/>
      <c r="N18" s="26">
        <f t="shared" si="0"/>
        <v>600</v>
      </c>
    </row>
    <row r="19" spans="2:14" ht="43.5" x14ac:dyDescent="0.35">
      <c r="B19" s="22">
        <v>11</v>
      </c>
      <c r="C19" s="11"/>
      <c r="D19" s="11"/>
      <c r="E19" s="11" t="s">
        <v>30</v>
      </c>
      <c r="F19" s="11"/>
      <c r="G19" s="11" t="s">
        <v>47</v>
      </c>
      <c r="H19" s="11" t="s">
        <v>39</v>
      </c>
      <c r="I19" s="11">
        <v>40</v>
      </c>
      <c r="J19" s="11"/>
      <c r="K19" s="11"/>
      <c r="L19" s="26">
        <v>40</v>
      </c>
      <c r="M19" s="11"/>
      <c r="N19" s="26">
        <f t="shared" si="0"/>
        <v>1600</v>
      </c>
    </row>
    <row r="20" spans="2:14" x14ac:dyDescent="0.35">
      <c r="B20" s="22"/>
      <c r="C20" s="11"/>
      <c r="D20" s="11"/>
      <c r="E20" s="11"/>
      <c r="F20" s="11"/>
      <c r="G20" s="11"/>
      <c r="H20" s="11"/>
      <c r="I20" s="11"/>
      <c r="J20" s="11"/>
      <c r="K20" s="11"/>
      <c r="L20" s="26"/>
      <c r="M20" s="11"/>
      <c r="N20" s="26">
        <f>SUM(L20*I20)</f>
        <v>0</v>
      </c>
    </row>
    <row r="21" spans="2:14" ht="43.5" x14ac:dyDescent="0.35">
      <c r="B21" s="22">
        <v>12</v>
      </c>
      <c r="C21" s="11" t="s">
        <v>56</v>
      </c>
      <c r="D21" s="11"/>
      <c r="E21" s="11" t="s">
        <v>57</v>
      </c>
      <c r="F21" s="11"/>
      <c r="G21" s="11" t="s">
        <v>58</v>
      </c>
      <c r="H21" s="11" t="s">
        <v>59</v>
      </c>
      <c r="I21" s="26">
        <v>1000000</v>
      </c>
      <c r="J21" s="11"/>
      <c r="K21" s="11"/>
      <c r="L21" s="31">
        <v>0.1</v>
      </c>
      <c r="M21" s="11"/>
      <c r="N21" s="26">
        <f>SUM(-(L21*I21))</f>
        <v>-100000</v>
      </c>
    </row>
    <row r="22" spans="2:14" x14ac:dyDescent="0.35">
      <c r="B22" s="22"/>
      <c r="C22" s="11"/>
      <c r="D22" s="11"/>
      <c r="E22" s="11"/>
      <c r="F22" s="11"/>
      <c r="G22" s="11"/>
      <c r="H22" s="11"/>
      <c r="I22" s="11"/>
      <c r="J22" s="11"/>
      <c r="K22" s="11"/>
      <c r="L22" s="26"/>
      <c r="M22" s="11"/>
      <c r="N22" s="26"/>
    </row>
    <row r="23" spans="2:14" ht="43.5" x14ac:dyDescent="0.35">
      <c r="B23" s="22">
        <v>13</v>
      </c>
      <c r="C23" s="11" t="s">
        <v>136</v>
      </c>
      <c r="D23" s="11"/>
      <c r="E23" s="11" t="s">
        <v>137</v>
      </c>
      <c r="F23" s="11"/>
      <c r="G23" s="11" t="s">
        <v>138</v>
      </c>
      <c r="H23" s="11" t="s">
        <v>139</v>
      </c>
      <c r="I23" s="26">
        <v>800000</v>
      </c>
      <c r="J23" s="11"/>
      <c r="K23" s="11"/>
      <c r="L23" s="31">
        <v>0.15</v>
      </c>
      <c r="M23" s="11"/>
      <c r="N23" s="26">
        <f>SUM(I23*(1+(L23)))</f>
        <v>919999.99999999988</v>
      </c>
    </row>
    <row r="24" spans="2:14" x14ac:dyDescent="0.35">
      <c r="B24" s="22"/>
      <c r="C24" s="11"/>
      <c r="D24" s="11"/>
      <c r="E24" s="11"/>
      <c r="F24" s="11"/>
      <c r="G24" s="11"/>
      <c r="H24" s="11"/>
      <c r="I24" s="11"/>
      <c r="J24" s="11"/>
      <c r="K24" s="11"/>
      <c r="L24" s="26"/>
      <c r="M24" s="11"/>
      <c r="N24" s="26"/>
    </row>
    <row r="25" spans="2:14" x14ac:dyDescent="0.35">
      <c r="B25" s="22">
        <v>14</v>
      </c>
      <c r="C25" s="11"/>
      <c r="D25" s="11"/>
      <c r="E25" s="11"/>
      <c r="F25" s="11"/>
      <c r="G25" s="11"/>
      <c r="H25" s="11"/>
      <c r="I25" s="11"/>
      <c r="J25" s="11"/>
      <c r="K25" s="11"/>
      <c r="L25" s="26"/>
      <c r="M25" s="11"/>
      <c r="N25" s="26"/>
    </row>
    <row r="26" spans="2:14" x14ac:dyDescent="0.35">
      <c r="B26" s="22"/>
      <c r="C26" s="1"/>
      <c r="D26" s="1"/>
      <c r="E26" s="1"/>
      <c r="F26" s="1"/>
      <c r="G26" s="1"/>
      <c r="H26" s="1"/>
      <c r="I26" s="1"/>
      <c r="J26" s="1"/>
      <c r="K26" s="1"/>
      <c r="L26" s="15"/>
      <c r="M26" s="1"/>
      <c r="N26" s="15"/>
    </row>
    <row r="27" spans="2:14" ht="15" thickBot="1" x14ac:dyDescent="0.4"/>
    <row r="28" spans="2:14" ht="24" thickBot="1" x14ac:dyDescent="0.6">
      <c r="K28" s="27" t="s">
        <v>21</v>
      </c>
      <c r="L28" s="28"/>
      <c r="M28" s="29"/>
      <c r="N28" s="30">
        <f>SUM(N7:N27)</f>
        <v>1051200</v>
      </c>
    </row>
    <row r="30" spans="2:14" ht="23.5" x14ac:dyDescent="0.55000000000000004">
      <c r="K30" s="35" t="s">
        <v>110</v>
      </c>
    </row>
    <row r="49" spans="13:13" x14ac:dyDescent="0.35">
      <c r="M49" s="14"/>
    </row>
  </sheetData>
  <mergeCells count="4">
    <mergeCell ref="B5:I5"/>
    <mergeCell ref="J5:M5"/>
    <mergeCell ref="B3:I3"/>
    <mergeCell ref="J3:M3"/>
  </mergeCells>
  <pageMargins left="0.25" right="0.25" top="0.75" bottom="0.75" header="0.3" footer="0.3"/>
  <pageSetup paperSize="9" scale="59" fitToHeight="0" orientation="landscape" r:id="rId1"/>
  <headerFooter>
    <oddHeader>&amp;CSida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M20"/>
  <sheetViews>
    <sheetView tabSelected="1" topLeftCell="D1" zoomScale="60" zoomScaleNormal="60" workbookViewId="0">
      <selection activeCell="J11" sqref="J11"/>
    </sheetView>
  </sheetViews>
  <sheetFormatPr defaultRowHeight="14.5" x14ac:dyDescent="0.35"/>
  <cols>
    <col min="2" max="2" width="18.26953125" customWidth="1"/>
    <col min="3" max="3" width="21.08984375" customWidth="1"/>
    <col min="4" max="4" width="19.54296875" customWidth="1"/>
    <col min="5" max="5" width="21.08984375" customWidth="1"/>
    <col min="6" max="6" width="17.90625" customWidth="1"/>
    <col min="7" max="7" width="20.26953125" customWidth="1"/>
    <col min="8" max="8" width="27.54296875" style="55" customWidth="1"/>
    <col min="9" max="9" width="23.90625" customWidth="1"/>
    <col min="10" max="10" width="25.26953125" customWidth="1"/>
    <col min="11" max="11" width="25.08984375" customWidth="1"/>
    <col min="12" max="12" width="40.26953125" customWidth="1"/>
    <col min="13" max="13" width="37.08984375" customWidth="1"/>
  </cols>
  <sheetData>
    <row r="2" spans="1:13" ht="34" x14ac:dyDescent="0.8">
      <c r="A2" s="21"/>
      <c r="B2" s="34" t="s">
        <v>74</v>
      </c>
      <c r="C2" s="33"/>
      <c r="F2" s="37" t="s">
        <v>170</v>
      </c>
      <c r="K2" s="14"/>
      <c r="M2" s="14"/>
    </row>
    <row r="3" spans="1:13" ht="18.5" customHeight="1" x14ac:dyDescent="0.35">
      <c r="A3" s="21"/>
      <c r="K3" s="14"/>
      <c r="M3" s="14"/>
    </row>
    <row r="4" spans="1:13" ht="39.5" customHeight="1" x14ac:dyDescent="0.7">
      <c r="A4" s="66" t="s">
        <v>71</v>
      </c>
      <c r="B4" s="67"/>
      <c r="C4" s="67"/>
      <c r="D4" s="67"/>
      <c r="E4" s="67"/>
      <c r="F4" s="67"/>
      <c r="G4" s="67"/>
      <c r="H4" s="67"/>
      <c r="I4" s="68" t="s">
        <v>72</v>
      </c>
      <c r="J4" s="68"/>
      <c r="K4" s="68"/>
      <c r="L4" s="68"/>
      <c r="M4" s="36" t="s">
        <v>73</v>
      </c>
    </row>
    <row r="5" spans="1:13" x14ac:dyDescent="0.35">
      <c r="A5" s="21"/>
      <c r="K5" s="14"/>
      <c r="M5" s="14"/>
    </row>
    <row r="6" spans="1:13" ht="21" x14ac:dyDescent="0.5">
      <c r="A6" s="69" t="s">
        <v>76</v>
      </c>
      <c r="B6" s="69"/>
      <c r="C6" s="69"/>
      <c r="D6" s="69"/>
      <c r="E6" s="69"/>
      <c r="F6" s="69"/>
      <c r="G6" s="69"/>
      <c r="H6" s="69"/>
      <c r="I6" s="70" t="s">
        <v>75</v>
      </c>
      <c r="J6" s="71"/>
      <c r="K6" s="71"/>
      <c r="L6" s="72"/>
      <c r="M6" s="17" t="s">
        <v>17</v>
      </c>
    </row>
    <row r="7" spans="1:13" ht="29" x14ac:dyDescent="0.35">
      <c r="A7" s="19" t="s">
        <v>8</v>
      </c>
      <c r="B7" s="5" t="s">
        <v>9</v>
      </c>
      <c r="C7" s="5" t="s">
        <v>77</v>
      </c>
      <c r="D7" s="5" t="s">
        <v>18</v>
      </c>
      <c r="E7" s="5" t="s">
        <v>31</v>
      </c>
      <c r="F7" s="5" t="s">
        <v>11</v>
      </c>
      <c r="G7" s="5" t="s">
        <v>41</v>
      </c>
      <c r="H7" s="5" t="s">
        <v>80</v>
      </c>
      <c r="I7" s="10" t="s">
        <v>35</v>
      </c>
      <c r="J7" s="10" t="s">
        <v>19</v>
      </c>
      <c r="K7" s="16" t="s">
        <v>60</v>
      </c>
      <c r="L7" s="10" t="s">
        <v>43</v>
      </c>
      <c r="M7" s="18" t="s">
        <v>16</v>
      </c>
    </row>
    <row r="8" spans="1:13" x14ac:dyDescent="0.35">
      <c r="A8" s="11"/>
      <c r="B8" s="11"/>
      <c r="C8" s="11"/>
      <c r="D8" s="11"/>
      <c r="E8" s="11"/>
      <c r="F8" s="11"/>
      <c r="G8" s="11"/>
      <c r="H8" s="56"/>
      <c r="I8" s="11"/>
      <c r="J8" s="11"/>
      <c r="K8" s="11"/>
      <c r="L8" s="11"/>
      <c r="M8" s="11"/>
    </row>
    <row r="9" spans="1:13" ht="72.5" x14ac:dyDescent="0.35">
      <c r="A9" s="11">
        <v>1</v>
      </c>
      <c r="B9" s="11" t="s">
        <v>145</v>
      </c>
      <c r="C9" s="11" t="s">
        <v>146</v>
      </c>
      <c r="D9" s="11" t="s">
        <v>40</v>
      </c>
      <c r="E9" s="11" t="s">
        <v>147</v>
      </c>
      <c r="F9" s="11" t="s">
        <v>149</v>
      </c>
      <c r="G9" s="11" t="s">
        <v>150</v>
      </c>
      <c r="H9" s="56">
        <v>36</v>
      </c>
      <c r="I9" s="11" t="s">
        <v>154</v>
      </c>
      <c r="J9" s="11" t="s">
        <v>148</v>
      </c>
      <c r="K9" s="26">
        <v>10000</v>
      </c>
      <c r="L9" s="11"/>
      <c r="M9" s="26">
        <f>SUM(H9*K9)</f>
        <v>360000</v>
      </c>
    </row>
    <row r="10" spans="1:13" x14ac:dyDescent="0.35">
      <c r="A10" s="11"/>
      <c r="B10" s="11"/>
      <c r="C10" s="11"/>
      <c r="D10" s="11"/>
      <c r="E10" s="11"/>
      <c r="F10" s="11"/>
      <c r="G10" s="11"/>
      <c r="H10" s="56"/>
      <c r="I10" s="11"/>
      <c r="J10" s="11"/>
      <c r="K10" s="11"/>
      <c r="L10" s="11"/>
      <c r="M10" s="11"/>
    </row>
    <row r="11" spans="1:13" ht="58" x14ac:dyDescent="0.35">
      <c r="A11" s="11">
        <v>2</v>
      </c>
      <c r="B11" s="11" t="s">
        <v>145</v>
      </c>
      <c r="C11" s="11"/>
      <c r="D11" s="11" t="s">
        <v>151</v>
      </c>
      <c r="E11" s="11" t="s">
        <v>155</v>
      </c>
      <c r="F11" s="11"/>
      <c r="G11" s="11" t="s">
        <v>150</v>
      </c>
      <c r="H11" s="56"/>
      <c r="I11" s="11"/>
      <c r="J11" s="11"/>
      <c r="K11" s="26">
        <v>1000</v>
      </c>
      <c r="L11" s="11"/>
      <c r="M11" s="11"/>
    </row>
    <row r="12" spans="1:13" x14ac:dyDescent="0.35">
      <c r="A12" s="11"/>
      <c r="B12" s="11"/>
      <c r="C12" s="11"/>
      <c r="D12" s="11"/>
      <c r="E12" s="11"/>
      <c r="F12" s="11"/>
      <c r="G12" s="11"/>
      <c r="H12" s="56"/>
      <c r="I12" s="11"/>
      <c r="J12" s="11"/>
      <c r="K12" s="26"/>
      <c r="L12" s="11"/>
      <c r="M12" s="11"/>
    </row>
    <row r="13" spans="1:13" ht="43.5" x14ac:dyDescent="0.35">
      <c r="A13" s="11">
        <v>3</v>
      </c>
      <c r="B13" s="11" t="s">
        <v>145</v>
      </c>
      <c r="C13" s="11"/>
      <c r="D13" s="11" t="s">
        <v>152</v>
      </c>
      <c r="E13" s="11" t="s">
        <v>156</v>
      </c>
      <c r="F13" s="11"/>
      <c r="G13" s="11" t="s">
        <v>150</v>
      </c>
      <c r="H13" s="56"/>
      <c r="I13" s="11"/>
      <c r="J13" s="11"/>
      <c r="K13" s="26">
        <v>1000</v>
      </c>
      <c r="L13" s="11"/>
      <c r="M13" s="11"/>
    </row>
    <row r="14" spans="1:13" x14ac:dyDescent="0.35">
      <c r="A14" s="11"/>
      <c r="B14" s="11"/>
      <c r="C14" s="11"/>
      <c r="D14" s="11"/>
      <c r="E14" s="11"/>
      <c r="F14" s="11"/>
      <c r="G14" s="11"/>
      <c r="H14" s="56"/>
      <c r="I14" s="11"/>
      <c r="J14" s="11"/>
      <c r="K14" s="11"/>
      <c r="L14" s="11"/>
      <c r="M14" s="11"/>
    </row>
    <row r="15" spans="1:13" x14ac:dyDescent="0.35">
      <c r="A15" s="11"/>
      <c r="B15" s="11"/>
      <c r="C15" s="11"/>
      <c r="D15" s="11"/>
      <c r="E15" s="11"/>
      <c r="F15" s="11"/>
      <c r="G15" s="11"/>
      <c r="H15" s="56"/>
      <c r="I15" s="11"/>
      <c r="J15" s="11"/>
      <c r="K15" s="11"/>
      <c r="L15" s="11"/>
      <c r="M15" s="11"/>
    </row>
    <row r="16" spans="1:13" x14ac:dyDescent="0.35">
      <c r="A16" s="11"/>
      <c r="B16" s="11"/>
      <c r="C16" s="11"/>
      <c r="D16" s="11"/>
      <c r="E16" s="11"/>
      <c r="F16" s="11"/>
      <c r="G16" s="11"/>
      <c r="H16" s="56"/>
      <c r="I16" s="11"/>
      <c r="J16" s="11"/>
      <c r="K16" s="11"/>
      <c r="L16" s="11"/>
      <c r="M16" s="11"/>
    </row>
    <row r="17" spans="1:13" x14ac:dyDescent="0.35">
      <c r="A17" s="11"/>
      <c r="B17" s="11"/>
      <c r="C17" s="11"/>
      <c r="D17" s="11"/>
      <c r="E17" s="11"/>
      <c r="F17" s="11"/>
      <c r="G17" s="11"/>
      <c r="H17" s="56"/>
      <c r="I17" s="11"/>
      <c r="J17" s="11"/>
      <c r="K17" s="11"/>
      <c r="L17" s="11"/>
      <c r="M17" s="11"/>
    </row>
    <row r="19" spans="1:13" ht="15" thickBot="1" x14ac:dyDescent="0.4"/>
    <row r="20" spans="1:13" ht="21.5" thickBot="1" x14ac:dyDescent="0.55000000000000004">
      <c r="L20" s="57" t="s">
        <v>153</v>
      </c>
      <c r="M20" s="58">
        <f>SUM(M9:M17)</f>
        <v>360000</v>
      </c>
    </row>
  </sheetData>
  <mergeCells count="4">
    <mergeCell ref="A4:H4"/>
    <mergeCell ref="I4:L4"/>
    <mergeCell ref="A6:H6"/>
    <mergeCell ref="I6:L6"/>
  </mergeCells>
  <pageMargins left="0.7" right="0.7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Anvisningar</vt:lpstr>
      <vt:lpstr>Anbud uppgifter</vt:lpstr>
      <vt:lpstr>Anbud sammanställning</vt:lpstr>
      <vt:lpstr>Prislista var 1</vt:lpstr>
      <vt:lpstr>Prislista var 2 </vt:lpstr>
      <vt:lpstr>Prislista 3 Fullserviceavtal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Jönsson Pernilla</dc:creator>
  <cp:lastModifiedBy>Jönsson Pernilla</cp:lastModifiedBy>
  <cp:lastPrinted>2021-08-05T09:03:00Z</cp:lastPrinted>
  <dcterms:created xsi:type="dcterms:W3CDTF">2012-03-28T06:48:30Z</dcterms:created>
  <dcterms:modified xsi:type="dcterms:W3CDTF">2021-08-05T09:04:10Z</dcterms:modified>
</cp:coreProperties>
</file>