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Kommentus\Upphandling\Upphandlingar\Fordon\Fordon 2014-2\16. Avtalsvård\LCC kalkyl\"/>
    </mc:Choice>
  </mc:AlternateContent>
  <bookViews>
    <workbookView xWindow="0" yWindow="255" windowWidth="15360" windowHeight="8310" tabRatio="622" activeTab="1"/>
  </bookViews>
  <sheets>
    <sheet name="LCC-exempel (ej elbilar)" sheetId="1" r:id="rId1"/>
    <sheet name="LCC - Fordon (ej elbilar)" sheetId="5" r:id="rId2"/>
    <sheet name="Exempel LCC Elbilar" sheetId="4" r:id="rId3"/>
    <sheet name="LCC - Elbilar" sheetId="6" r:id="rId4"/>
  </sheets>
  <definedNames>
    <definedName name="_xlnm._FilterDatabase" localSheetId="1" hidden="1">'LCC - Fordon (ej elbilar)'!$E$13:$E$13</definedName>
    <definedName name="_xlnm._FilterDatabase" localSheetId="0" hidden="1">'LCC-exempel (ej elbilar)'!$E$13:$E$13</definedName>
    <definedName name="_xlnm.Print_Area" localSheetId="1">'LCC - Fordon (ej elbilar)'!$B$3:$J$34</definedName>
    <definedName name="_xlnm.Print_Area" localSheetId="0">'LCC-exempel (ej elbilar)'!$B$3:$J$34</definedName>
  </definedNames>
  <calcPr calcId="152511" calcOnSave="0"/>
</workbook>
</file>

<file path=xl/calcChain.xml><?xml version="1.0" encoding="utf-8"?>
<calcChain xmlns="http://schemas.openxmlformats.org/spreadsheetml/2006/main">
  <c r="E24" i="5" l="1"/>
  <c r="E26" i="6"/>
  <c r="E28" i="6" l="1"/>
  <c r="E22" i="6"/>
  <c r="E19" i="6"/>
  <c r="E16" i="6"/>
  <c r="E32" i="6" l="1"/>
  <c r="E29" i="6"/>
  <c r="E31" i="6"/>
  <c r="E29" i="5"/>
  <c r="E30" i="5" s="1"/>
  <c r="E28" i="5"/>
  <c r="E20" i="5"/>
  <c r="E15" i="5"/>
  <c r="E31" i="5" l="1"/>
  <c r="E32" i="5"/>
  <c r="E28" i="4" l="1"/>
  <c r="E29" i="4" s="1"/>
  <c r="E29" i="1"/>
  <c r="E28" i="1" l="1"/>
  <c r="E24" i="1"/>
  <c r="E20" i="1"/>
  <c r="E15" i="1"/>
  <c r="E26" i="4"/>
  <c r="E22" i="4"/>
  <c r="E19" i="4"/>
  <c r="E16" i="4"/>
  <c r="E30" i="1"/>
  <c r="E32" i="1" l="1"/>
  <c r="E31" i="1"/>
  <c r="E31" i="4"/>
  <c r="E32" i="4"/>
</calcChain>
</file>

<file path=xl/comments1.xml><?xml version="1.0" encoding="utf-8"?>
<comments xmlns="http://schemas.openxmlformats.org/spreadsheetml/2006/main">
  <authors>
    <author>Annie Stålberg</author>
  </authors>
  <commentList>
    <comment ref="F18" authorId="0" shapeId="0">
      <text>
        <r>
          <rPr>
            <sz val="8"/>
            <color indexed="81"/>
            <rFont val="Tahoma"/>
            <family val="2"/>
          </rPr>
          <t>Uppgift från leverantören.</t>
        </r>
      </text>
    </comment>
  </commentList>
</comments>
</file>

<file path=xl/comments2.xml><?xml version="1.0" encoding="utf-8"?>
<comments xmlns="http://schemas.openxmlformats.org/spreadsheetml/2006/main">
  <authors>
    <author>Annie Stålberg</author>
  </authors>
  <commentList>
    <comment ref="F18" authorId="0" shapeId="0">
      <text>
        <r>
          <rPr>
            <sz val="8"/>
            <color indexed="81"/>
            <rFont val="Tahoma"/>
            <family val="2"/>
          </rPr>
          <t>Uppgift från leverantören.</t>
        </r>
      </text>
    </comment>
  </commentList>
</comments>
</file>

<file path=xl/sharedStrings.xml><?xml version="1.0" encoding="utf-8"?>
<sst xmlns="http://schemas.openxmlformats.org/spreadsheetml/2006/main" count="211" uniqueCount="63">
  <si>
    <t>kr/st</t>
  </si>
  <si>
    <t>st</t>
  </si>
  <si>
    <t>%</t>
  </si>
  <si>
    <t>TOTAL LCC</t>
  </si>
  <si>
    <t>år</t>
  </si>
  <si>
    <t>kr/st,år</t>
  </si>
  <si>
    <t>kr/st, år</t>
  </si>
  <si>
    <r>
      <t>Kalkylränta</t>
    </r>
    <r>
      <rPr>
        <sz val="9"/>
        <rFont val="Arial"/>
        <family val="2"/>
      </rPr>
      <t xml:space="preserve"> </t>
    </r>
  </si>
  <si>
    <t>FÖRUTSÄTTNINGAR</t>
  </si>
  <si>
    <t>ANSKAFFNINGSKOSTNAD PER STYCK</t>
  </si>
  <si>
    <t>TOTAL ÖVRIG KOSTNAD PER STYCK NUVÄRDE</t>
  </si>
  <si>
    <t>TOTAL LCC PER STYCK</t>
  </si>
  <si>
    <t>liter/mil</t>
  </si>
  <si>
    <t>mil</t>
  </si>
  <si>
    <t>kr/liter</t>
  </si>
  <si>
    <t>UNDERHÅLLSKOSTNAD PER STYCK NUVÄRDE</t>
  </si>
  <si>
    <t>DRIFTKOSTNAD PER STYCK NUVÄRDE</t>
  </si>
  <si>
    <t>Årlig körsträcka per fordon</t>
  </si>
  <si>
    <t>Fordonsskatt</t>
  </si>
  <si>
    <t>Skatter och övriga kostnader</t>
  </si>
  <si>
    <t>eller</t>
  </si>
  <si>
    <t>Bränsleförbrukning blandad körning per fordon</t>
  </si>
  <si>
    <t>Underhåll</t>
  </si>
  <si>
    <t xml:space="preserve">Anskaffningskostnad </t>
  </si>
  <si>
    <t>Bränslekostnad</t>
  </si>
  <si>
    <t>Service och reparationsavtal</t>
  </si>
  <si>
    <t>Anskaffningskostnad exkl. restvärde</t>
  </si>
  <si>
    <t>Offererad fodonsmodell</t>
  </si>
  <si>
    <t xml:space="preserve">Restvärde </t>
  </si>
  <si>
    <t>Db</t>
  </si>
  <si>
    <t>Nettopris exkl. moms inkl. leveranskostnad per fordon</t>
  </si>
  <si>
    <t>Elpris</t>
  </si>
  <si>
    <t>kr/kWh</t>
  </si>
  <si>
    <t>Bränslekostnad elbil</t>
  </si>
  <si>
    <t>Elförbrukning</t>
  </si>
  <si>
    <t>kWh/mil</t>
  </si>
  <si>
    <t>Leasingkostnad</t>
  </si>
  <si>
    <t>Batteri</t>
  </si>
  <si>
    <t>kr/mån</t>
  </si>
  <si>
    <t>DRIFTKOSTNAD VID HYRA PER STYCK NUVÄRDE</t>
  </si>
  <si>
    <t xml:space="preserve">Underhåll </t>
  </si>
  <si>
    <t>Övrigt</t>
  </si>
  <si>
    <t>Anskaffningskostnad utan restvärde</t>
  </si>
  <si>
    <t>LIVSCYKELKOSTNADER (LCC) VID KÖP AV ELBILAR (ej laddhybrider)</t>
  </si>
  <si>
    <t>Fordonsmodell</t>
  </si>
  <si>
    <t>Antal</t>
  </si>
  <si>
    <t>Antal användningsår</t>
  </si>
  <si>
    <t>Modell X</t>
  </si>
  <si>
    <t>Ba</t>
  </si>
  <si>
    <t>Inköpspris exkl moms inkl. leveranskostnad per fordon</t>
  </si>
  <si>
    <t>LIVSCYKELKOSTNADER (LCC) VID KÖP AV FORDON (EJ ELBILAR)</t>
  </si>
  <si>
    <t xml:space="preserve"> </t>
  </si>
  <si>
    <t>Restvärde i %</t>
  </si>
  <si>
    <t xml:space="preserve">Bränslepris </t>
  </si>
  <si>
    <t>Avropande myndighet fyller i gula fält.</t>
  </si>
  <si>
    <t>Leverantör fyller i gröna fält</t>
  </si>
  <si>
    <t>Ange 0, om garanterat återköpsvärde önskas i rutan för restvärde (E29)</t>
  </si>
  <si>
    <t>Alt. ange garanterat återköpsvärde här. (Restvärde i procent anges i cell E10)</t>
  </si>
  <si>
    <t>Fordonsgrupp</t>
  </si>
  <si>
    <t>Servicekostnad per år (utförd i lokalt)</t>
  </si>
  <si>
    <t>Alt. ange garanterat återköpsvärde här. (Restvärde i procent anges i cell E11)</t>
  </si>
  <si>
    <t>Ange 0, om garanterat återköpsvärde önskas i rutan för restvärde (E28)</t>
  </si>
  <si>
    <t>Modell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</si>
</sst>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\ &quot;kr&quot;;[Red]\-#,##0.0\ &quot;kr&quot;"/>
    <numFmt numFmtId="165" formatCode="#,##0.00\ &quot;kr&quot;"/>
    <numFmt numFmtId="166" formatCode="#,##0\ &quot;kr&quot;"/>
  </numFmts>
  <fonts count="34" x14ac:knownFonts="1">
    <font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u/>
      <sz val="9"/>
      <color indexed="18"/>
      <name val="Arial"/>
      <family val="2"/>
    </font>
    <font>
      <sz val="8"/>
      <color indexed="81"/>
      <name val="Tahoma"/>
      <family val="2"/>
    </font>
    <font>
      <sz val="9"/>
      <color indexed="60"/>
      <name val="Arial"/>
      <family val="2"/>
    </font>
    <font>
      <sz val="9"/>
      <color indexed="54"/>
      <name val="Arial"/>
      <family val="2"/>
    </font>
    <font>
      <b/>
      <sz val="11"/>
      <color indexed="18"/>
      <name val="Arial"/>
      <family val="2"/>
    </font>
    <font>
      <sz val="10"/>
      <name val="Arial"/>
      <family val="2"/>
    </font>
    <font>
      <sz val="14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8"/>
      <name val="Arial"/>
      <family val="2"/>
    </font>
    <font>
      <b/>
      <i/>
      <sz val="9"/>
      <name val="Arial"/>
      <family val="2"/>
    </font>
    <font>
      <sz val="9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0"/>
      </right>
      <top style="medium">
        <color indexed="8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0"/>
      </left>
      <right style="thin">
        <color indexed="60"/>
      </right>
      <top style="medium">
        <color indexed="8"/>
      </top>
      <bottom style="thin">
        <color indexed="60"/>
      </bottom>
      <diagonal/>
    </border>
    <border>
      <left style="medium">
        <color indexed="8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8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medium">
        <color indexed="8"/>
      </right>
      <top style="thin">
        <color indexed="60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medium">
        <color indexed="8"/>
      </right>
      <top/>
      <bottom style="thin">
        <color indexed="60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8"/>
      </right>
      <top style="medium">
        <color indexed="8"/>
      </top>
      <bottom style="thin">
        <color indexed="60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double">
        <color indexed="59"/>
      </bottom>
      <diagonal/>
    </border>
    <border>
      <left/>
      <right style="medium">
        <color indexed="8"/>
      </right>
      <top style="thin">
        <color indexed="60"/>
      </top>
      <bottom style="thin">
        <color indexed="60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0"/>
      </bottom>
      <diagonal/>
    </border>
    <border>
      <left/>
      <right style="medium">
        <color indexed="8"/>
      </right>
      <top/>
      <bottom style="thin">
        <color indexed="60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0"/>
      </right>
      <top style="thin">
        <color indexed="60"/>
      </top>
      <bottom style="medium">
        <color rgb="FF67A2C0"/>
      </bottom>
      <diagonal/>
    </border>
    <border>
      <left/>
      <right style="thin">
        <color indexed="60"/>
      </right>
      <top/>
      <bottom style="medium">
        <color rgb="FF67A2C0"/>
      </bottom>
      <diagonal/>
    </border>
    <border>
      <left style="thin">
        <color indexed="60"/>
      </left>
      <right style="thin">
        <color indexed="60"/>
      </right>
      <top/>
      <bottom style="medium">
        <color rgb="FF67A2C0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medium">
        <color rgb="FF67A2C0"/>
      </bottom>
      <diagonal/>
    </border>
    <border>
      <left/>
      <right style="medium">
        <color indexed="8"/>
      </right>
      <top/>
      <bottom style="medium">
        <color rgb="FF67A2C0"/>
      </bottom>
      <diagonal/>
    </border>
  </borders>
  <cellStyleXfs count="13">
    <xf numFmtId="0" fontId="0" fillId="0" borderId="0"/>
    <xf numFmtId="0" fontId="4" fillId="2" borderId="1" applyNumberFormat="0" applyFont="0" applyBorder="0" applyAlignment="0" applyProtection="0"/>
    <xf numFmtId="0" fontId="5" fillId="0" borderId="1" applyNumberFormat="0" applyFill="0" applyBorder="0" applyAlignment="0" applyProtection="0"/>
    <xf numFmtId="9" fontId="2" fillId="0" borderId="0" applyFont="0" applyFill="0" applyBorder="0" applyAlignment="0" applyProtection="0"/>
    <xf numFmtId="0" fontId="8" fillId="3" borderId="0" applyBorder="0"/>
    <xf numFmtId="0" fontId="6" fillId="3" borderId="0"/>
    <xf numFmtId="0" fontId="4" fillId="0" borderId="1"/>
    <xf numFmtId="0" fontId="4" fillId="0" borderId="2" applyAlignment="0"/>
    <xf numFmtId="0" fontId="1" fillId="0" borderId="3" applyNumberFormat="0" applyFill="0" applyBorder="0" applyAlignment="0" applyProtection="0"/>
    <xf numFmtId="0" fontId="7" fillId="0" borderId="1" applyNumberFormat="0" applyFill="0" applyBorder="0" applyAlignment="0" applyProtection="0"/>
    <xf numFmtId="0" fontId="8" fillId="3" borderId="4" applyNumberFormat="0" applyAlignment="0" applyProtection="0">
      <protection locked="0"/>
    </xf>
    <xf numFmtId="0" fontId="27" fillId="3" borderId="0">
      <alignment vertical="top"/>
    </xf>
    <xf numFmtId="0" fontId="7" fillId="0" borderId="0"/>
  </cellStyleXfs>
  <cellXfs count="174">
    <xf numFmtId="0" fontId="0" fillId="0" borderId="0" xfId="0"/>
    <xf numFmtId="0" fontId="18" fillId="0" borderId="0" xfId="0" applyFont="1" applyProtection="1"/>
    <xf numFmtId="0" fontId="13" fillId="0" borderId="0" xfId="0" applyFont="1" applyProtection="1"/>
    <xf numFmtId="0" fontId="6" fillId="3" borderId="5" xfId="5" applyBorder="1" applyProtection="1"/>
    <xf numFmtId="0" fontId="9" fillId="0" borderId="0" xfId="0" applyFont="1" applyProtection="1"/>
    <xf numFmtId="0" fontId="7" fillId="2" borderId="6" xfId="0" applyFont="1" applyFill="1" applyBorder="1" applyProtection="1"/>
    <xf numFmtId="0" fontId="9" fillId="2" borderId="1" xfId="0" applyNumberFormat="1" applyFont="1" applyFill="1" applyBorder="1" applyProtection="1"/>
    <xf numFmtId="0" fontId="14" fillId="0" borderId="0" xfId="0" applyFont="1" applyProtection="1"/>
    <xf numFmtId="0" fontId="16" fillId="0" borderId="0" xfId="0" applyFont="1" applyProtection="1"/>
    <xf numFmtId="0" fontId="17" fillId="0" borderId="0" xfId="0" applyFont="1" applyProtection="1"/>
    <xf numFmtId="0" fontId="19" fillId="0" borderId="0" xfId="0" applyFont="1" applyProtection="1"/>
    <xf numFmtId="0" fontId="8" fillId="4" borderId="7" xfId="0" applyFont="1" applyFill="1" applyBorder="1" applyProtection="1"/>
    <xf numFmtId="0" fontId="8" fillId="4" borderId="1" xfId="0" applyFont="1" applyFill="1" applyBorder="1" applyProtection="1"/>
    <xf numFmtId="0" fontId="8" fillId="4" borderId="1" xfId="0" applyFont="1" applyFill="1" applyBorder="1" applyAlignment="1" applyProtection="1">
      <alignment horizontal="right"/>
    </xf>
    <xf numFmtId="0" fontId="22" fillId="4" borderId="8" xfId="2" applyFont="1" applyFill="1" applyBorder="1" applyAlignment="1" applyProtection="1">
      <alignment horizontal="left"/>
    </xf>
    <xf numFmtId="0" fontId="8" fillId="4" borderId="9" xfId="0" applyFont="1" applyFill="1" applyBorder="1" applyProtection="1"/>
    <xf numFmtId="0" fontId="8" fillId="4" borderId="10" xfId="0" applyFont="1" applyFill="1" applyBorder="1" applyAlignment="1" applyProtection="1">
      <alignment horizontal="left"/>
    </xf>
    <xf numFmtId="0" fontId="9" fillId="2" borderId="3" xfId="0" applyFont="1" applyFill="1" applyBorder="1" applyProtection="1"/>
    <xf numFmtId="0" fontId="9" fillId="2" borderId="7" xfId="0" applyFont="1" applyFill="1" applyBorder="1" applyProtection="1"/>
    <xf numFmtId="0" fontId="7" fillId="2" borderId="1" xfId="0" applyFont="1" applyFill="1" applyBorder="1" applyProtection="1"/>
    <xf numFmtId="0" fontId="9" fillId="2" borderId="1" xfId="0" applyFont="1" applyFill="1" applyBorder="1" applyProtection="1"/>
    <xf numFmtId="0" fontId="14" fillId="2" borderId="7" xfId="0" applyFont="1" applyFill="1" applyBorder="1" applyProtection="1"/>
    <xf numFmtId="0" fontId="16" fillId="2" borderId="7" xfId="0" applyFont="1" applyFill="1" applyBorder="1" applyProtection="1"/>
    <xf numFmtId="0" fontId="16" fillId="2" borderId="1" xfId="0" applyFont="1" applyFill="1" applyBorder="1" applyProtection="1"/>
    <xf numFmtId="0" fontId="15" fillId="2" borderId="1" xfId="0" applyFont="1" applyFill="1" applyBorder="1" applyAlignment="1" applyProtection="1">
      <alignment horizontal="right"/>
    </xf>
    <xf numFmtId="0" fontId="21" fillId="2" borderId="1" xfId="0" applyFont="1" applyFill="1" applyBorder="1" applyProtection="1"/>
    <xf numFmtId="0" fontId="7" fillId="2" borderId="8" xfId="0" applyFont="1" applyFill="1" applyBorder="1" applyAlignment="1" applyProtection="1">
      <alignment horizontal="left"/>
    </xf>
    <xf numFmtId="0" fontId="9" fillId="2" borderId="8" xfId="0" applyFont="1" applyFill="1" applyBorder="1" applyAlignment="1" applyProtection="1">
      <alignment horizontal="left"/>
    </xf>
    <xf numFmtId="0" fontId="15" fillId="2" borderId="8" xfId="0" applyFont="1" applyFill="1" applyBorder="1" applyAlignment="1" applyProtection="1">
      <alignment horizontal="left"/>
    </xf>
    <xf numFmtId="0" fontId="16" fillId="2" borderId="8" xfId="0" applyFont="1" applyFill="1" applyBorder="1" applyAlignment="1" applyProtection="1">
      <alignment horizontal="left"/>
    </xf>
    <xf numFmtId="0" fontId="20" fillId="2" borderId="8" xfId="2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right"/>
    </xf>
    <xf numFmtId="0" fontId="16" fillId="2" borderId="1" xfId="0" applyFont="1" applyFill="1" applyBorder="1" applyAlignment="1" applyProtection="1">
      <alignment horizontal="right"/>
    </xf>
    <xf numFmtId="0" fontId="17" fillId="2" borderId="7" xfId="0" applyFont="1" applyFill="1" applyBorder="1" applyProtection="1"/>
    <xf numFmtId="0" fontId="7" fillId="2" borderId="1" xfId="0" applyFont="1" applyFill="1" applyBorder="1" applyAlignment="1" applyProtection="1">
      <alignment horizontal="right"/>
    </xf>
    <xf numFmtId="0" fontId="21" fillId="2" borderId="1" xfId="0" applyFont="1" applyFill="1" applyBorder="1" applyAlignment="1" applyProtection="1">
      <alignment horizontal="right"/>
    </xf>
    <xf numFmtId="0" fontId="21" fillId="2" borderId="8" xfId="2" applyFont="1" applyFill="1" applyBorder="1" applyAlignment="1" applyProtection="1">
      <alignment horizontal="left"/>
    </xf>
    <xf numFmtId="0" fontId="21" fillId="2" borderId="8" xfId="0" applyFont="1" applyFill="1" applyBorder="1" applyAlignment="1" applyProtection="1">
      <alignment horizontal="left"/>
    </xf>
    <xf numFmtId="0" fontId="4" fillId="5" borderId="0" xfId="0" applyFont="1" applyFill="1" applyProtection="1"/>
    <xf numFmtId="0" fontId="10" fillId="5" borderId="0" xfId="0" applyFont="1" applyFill="1" applyProtection="1"/>
    <xf numFmtId="0" fontId="11" fillId="5" borderId="0" xfId="0" applyFont="1" applyFill="1" applyProtection="1"/>
    <xf numFmtId="0" fontId="12" fillId="5" borderId="0" xfId="0" applyFont="1" applyFill="1" applyProtection="1"/>
    <xf numFmtId="0" fontId="13" fillId="5" borderId="0" xfId="0" applyFont="1" applyFill="1" applyProtection="1"/>
    <xf numFmtId="0" fontId="9" fillId="5" borderId="0" xfId="0" applyFont="1" applyFill="1" applyProtection="1"/>
    <xf numFmtId="0" fontId="14" fillId="5" borderId="0" xfId="0" applyFont="1" applyFill="1" applyProtection="1"/>
    <xf numFmtId="0" fontId="16" fillId="5" borderId="0" xfId="0" applyFont="1" applyFill="1" applyProtection="1"/>
    <xf numFmtId="0" fontId="17" fillId="5" borderId="0" xfId="0" applyFont="1" applyFill="1" applyProtection="1"/>
    <xf numFmtId="0" fontId="18" fillId="5" borderId="0" xfId="0" applyFont="1" applyFill="1" applyProtection="1"/>
    <xf numFmtId="0" fontId="19" fillId="5" borderId="0" xfId="0" applyFont="1" applyFill="1" applyProtection="1"/>
    <xf numFmtId="0" fontId="13" fillId="3" borderId="11" xfId="0" applyFont="1" applyFill="1" applyBorder="1" applyProtection="1"/>
    <xf numFmtId="0" fontId="9" fillId="3" borderId="4" xfId="0" applyFont="1" applyFill="1" applyBorder="1" applyProtection="1"/>
    <xf numFmtId="0" fontId="5" fillId="5" borderId="0" xfId="2" applyFill="1" applyBorder="1" applyAlignment="1" applyProtection="1"/>
    <xf numFmtId="0" fontId="14" fillId="2" borderId="12" xfId="0" applyFont="1" applyFill="1" applyBorder="1" applyProtection="1"/>
    <xf numFmtId="0" fontId="9" fillId="2" borderId="13" xfId="0" applyFont="1" applyFill="1" applyBorder="1" applyProtection="1"/>
    <xf numFmtId="0" fontId="9" fillId="2" borderId="13" xfId="0" applyFont="1" applyFill="1" applyBorder="1" applyAlignment="1" applyProtection="1">
      <alignment horizontal="right"/>
    </xf>
    <xf numFmtId="0" fontId="25" fillId="2" borderId="1" xfId="0" applyFont="1" applyFill="1" applyBorder="1" applyProtection="1"/>
    <xf numFmtId="0" fontId="4" fillId="2" borderId="8" xfId="0" applyFont="1" applyFill="1" applyBorder="1" applyAlignment="1" applyProtection="1">
      <alignment horizontal="left"/>
    </xf>
    <xf numFmtId="164" fontId="26" fillId="3" borderId="15" xfId="10" applyNumberFormat="1" applyFont="1" applyBorder="1" applyProtection="1"/>
    <xf numFmtId="0" fontId="5" fillId="5" borderId="0" xfId="2" applyFill="1" applyBorder="1" applyAlignment="1" applyProtection="1">
      <alignment horizontal="right"/>
    </xf>
    <xf numFmtId="0" fontId="0" fillId="2" borderId="7" xfId="0" applyFill="1" applyBorder="1" applyProtection="1"/>
    <xf numFmtId="0" fontId="0" fillId="2" borderId="16" xfId="0" applyFill="1" applyBorder="1" applyProtection="1"/>
    <xf numFmtId="0" fontId="5" fillId="5" borderId="0" xfId="2" applyFont="1" applyFill="1" applyBorder="1" applyAlignment="1" applyProtection="1">
      <alignment horizontal="right"/>
    </xf>
    <xf numFmtId="0" fontId="4" fillId="2" borderId="17" xfId="6" applyFont="1" applyFill="1" applyBorder="1" applyProtection="1"/>
    <xf numFmtId="0" fontId="7" fillId="2" borderId="18" xfId="0" applyFont="1" applyFill="1" applyBorder="1" applyAlignment="1" applyProtection="1">
      <alignment horizontal="center"/>
      <protection locked="0"/>
    </xf>
    <xf numFmtId="0" fontId="17" fillId="2" borderId="16" xfId="0" applyFont="1" applyFill="1" applyBorder="1" applyProtection="1"/>
    <xf numFmtId="0" fontId="21" fillId="2" borderId="9" xfId="0" applyFont="1" applyFill="1" applyBorder="1" applyProtection="1"/>
    <xf numFmtId="0" fontId="21" fillId="2" borderId="9" xfId="0" applyFont="1" applyFill="1" applyBorder="1" applyAlignment="1" applyProtection="1">
      <alignment horizontal="right"/>
    </xf>
    <xf numFmtId="0" fontId="13" fillId="5" borderId="19" xfId="0" applyFont="1" applyFill="1" applyBorder="1" applyProtection="1"/>
    <xf numFmtId="0" fontId="8" fillId="3" borderId="19" xfId="0" applyFont="1" applyFill="1" applyBorder="1" applyProtection="1"/>
    <xf numFmtId="0" fontId="8" fillId="3" borderId="0" xfId="0" applyFont="1" applyFill="1" applyBorder="1" applyProtection="1"/>
    <xf numFmtId="0" fontId="8" fillId="3" borderId="0" xfId="0" applyFont="1" applyFill="1" applyBorder="1" applyAlignment="1" applyProtection="1">
      <alignment horizontal="left"/>
    </xf>
    <xf numFmtId="0" fontId="13" fillId="5" borderId="20" xfId="0" applyFont="1" applyFill="1" applyBorder="1" applyProtection="1"/>
    <xf numFmtId="0" fontId="13" fillId="5" borderId="0" xfId="0" applyFont="1" applyFill="1" applyBorder="1" applyProtection="1"/>
    <xf numFmtId="0" fontId="31" fillId="4" borderId="7" xfId="0" applyFont="1" applyFill="1" applyBorder="1" applyProtection="1"/>
    <xf numFmtId="0" fontId="8" fillId="4" borderId="1" xfId="2" applyFont="1" applyFill="1" applyBorder="1" applyAlignment="1" applyProtection="1"/>
    <xf numFmtId="0" fontId="8" fillId="4" borderId="8" xfId="0" applyFont="1" applyFill="1" applyBorder="1" applyAlignment="1" applyProtection="1">
      <alignment horizontal="left"/>
    </xf>
    <xf numFmtId="0" fontId="4" fillId="2" borderId="1" xfId="0" applyFont="1" applyFill="1" applyBorder="1" applyProtection="1"/>
    <xf numFmtId="0" fontId="32" fillId="2" borderId="7" xfId="0" applyFont="1" applyFill="1" applyBorder="1" applyAlignment="1" applyProtection="1">
      <alignment horizontal="center"/>
    </xf>
    <xf numFmtId="0" fontId="4" fillId="2" borderId="1" xfId="6" applyFont="1" applyFill="1" applyBorder="1" applyAlignment="1" applyProtection="1">
      <alignment horizontal="right"/>
    </xf>
    <xf numFmtId="0" fontId="9" fillId="2" borderId="17" xfId="0" applyFont="1" applyFill="1" applyBorder="1" applyAlignment="1" applyProtection="1">
      <alignment horizontal="right"/>
    </xf>
    <xf numFmtId="0" fontId="9" fillId="5" borderId="19" xfId="0" applyFont="1" applyFill="1" applyBorder="1" applyProtection="1"/>
    <xf numFmtId="0" fontId="26" fillId="3" borderId="15" xfId="10" applyFont="1" applyBorder="1" applyProtection="1"/>
    <xf numFmtId="0" fontId="4" fillId="2" borderId="17" xfId="6" applyFont="1" applyFill="1" applyBorder="1" applyAlignment="1" applyProtection="1">
      <alignment horizontal="right"/>
    </xf>
    <xf numFmtId="0" fontId="9" fillId="2" borderId="22" xfId="0" applyFont="1" applyFill="1" applyBorder="1" applyProtection="1"/>
    <xf numFmtId="0" fontId="4" fillId="2" borderId="23" xfId="6" applyFont="1" applyFill="1" applyBorder="1" applyProtection="1"/>
    <xf numFmtId="166" fontId="8" fillId="4" borderId="1" xfId="0" applyNumberFormat="1" applyFont="1" applyFill="1" applyBorder="1" applyAlignment="1" applyProtection="1">
      <alignment horizontal="right"/>
    </xf>
    <xf numFmtId="166" fontId="8" fillId="4" borderId="13" xfId="0" applyNumberFormat="1" applyFont="1" applyFill="1" applyBorder="1" applyProtection="1">
      <protection locked="0"/>
    </xf>
    <xf numFmtId="166" fontId="9" fillId="0" borderId="1" xfId="0" applyNumberFormat="1" applyFont="1" applyFill="1" applyBorder="1" applyProtection="1">
      <protection locked="0"/>
    </xf>
    <xf numFmtId="166" fontId="8" fillId="4" borderId="1" xfId="0" applyNumberFormat="1" applyFont="1" applyFill="1" applyBorder="1" applyProtection="1"/>
    <xf numFmtId="166" fontId="9" fillId="2" borderId="1" xfId="0" applyNumberFormat="1" applyFont="1" applyFill="1" applyBorder="1" applyProtection="1"/>
    <xf numFmtId="166" fontId="8" fillId="4" borderId="9" xfId="0" applyNumberFormat="1" applyFont="1" applyFill="1" applyBorder="1" applyProtection="1"/>
    <xf numFmtId="166" fontId="30" fillId="3" borderId="0" xfId="10" applyNumberFormat="1" applyFont="1" applyBorder="1" applyProtection="1"/>
    <xf numFmtId="166" fontId="26" fillId="3" borderId="4" xfId="10" applyNumberFormat="1" applyFont="1" applyBorder="1" applyProtection="1"/>
    <xf numFmtId="0" fontId="17" fillId="2" borderId="19" xfId="0" applyFont="1" applyFill="1" applyBorder="1" applyProtection="1"/>
    <xf numFmtId="0" fontId="21" fillId="2" borderId="0" xfId="0" applyFont="1" applyFill="1" applyBorder="1" applyAlignment="1" applyProtection="1">
      <alignment horizontal="right"/>
    </xf>
    <xf numFmtId="166" fontId="21" fillId="0" borderId="0" xfId="0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7" fillId="2" borderId="13" xfId="0" applyFont="1" applyFill="1" applyBorder="1" applyProtection="1"/>
    <xf numFmtId="0" fontId="4" fillId="3" borderId="11" xfId="0" applyFont="1" applyFill="1" applyBorder="1" applyProtection="1"/>
    <xf numFmtId="0" fontId="4" fillId="0" borderId="0" xfId="0" applyFont="1" applyProtection="1"/>
    <xf numFmtId="0" fontId="4" fillId="3" borderId="4" xfId="0" applyFont="1" applyFill="1" applyBorder="1" applyProtection="1"/>
    <xf numFmtId="0" fontId="4" fillId="2" borderId="7" xfId="0" applyFont="1" applyFill="1" applyBorder="1" applyProtection="1"/>
    <xf numFmtId="0" fontId="4" fillId="2" borderId="22" xfId="0" applyFont="1" applyFill="1" applyBorder="1" applyProtection="1"/>
    <xf numFmtId="0" fontId="4" fillId="2" borderId="17" xfId="0" applyFont="1" applyFill="1" applyBorder="1" applyAlignment="1" applyProtection="1">
      <alignment horizontal="right"/>
    </xf>
    <xf numFmtId="0" fontId="4" fillId="2" borderId="12" xfId="0" applyFont="1" applyFill="1" applyBorder="1" applyProtection="1"/>
    <xf numFmtId="0" fontId="0" fillId="2" borderId="13" xfId="0" applyFill="1" applyBorder="1" applyProtection="1"/>
    <xf numFmtId="0" fontId="0" fillId="2" borderId="25" xfId="0" applyFill="1" applyBorder="1" applyAlignment="1" applyProtection="1">
      <alignment horizontal="right"/>
    </xf>
    <xf numFmtId="0" fontId="0" fillId="2" borderId="13" xfId="0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right"/>
    </xf>
    <xf numFmtId="0" fontId="4" fillId="5" borderId="19" xfId="0" applyFont="1" applyFill="1" applyBorder="1" applyProtection="1"/>
    <xf numFmtId="0" fontId="4" fillId="2" borderId="1" xfId="0" applyNumberFormat="1" applyFont="1" applyFill="1" applyBorder="1" applyProtection="1"/>
    <xf numFmtId="0" fontId="0" fillId="2" borderId="1" xfId="0" applyFill="1" applyBorder="1" applyProtection="1"/>
    <xf numFmtId="0" fontId="0" fillId="2" borderId="1" xfId="0" applyFont="1" applyFill="1" applyBorder="1" applyAlignment="1" applyProtection="1">
      <alignment horizontal="right"/>
    </xf>
    <xf numFmtId="166" fontId="4" fillId="2" borderId="1" xfId="0" applyNumberFormat="1" applyFont="1" applyFill="1" applyBorder="1" applyProtection="1"/>
    <xf numFmtId="0" fontId="4" fillId="2" borderId="16" xfId="0" applyFont="1" applyFill="1" applyBorder="1" applyProtection="1"/>
    <xf numFmtId="0" fontId="0" fillId="2" borderId="9" xfId="0" applyFill="1" applyBorder="1" applyProtection="1"/>
    <xf numFmtId="0" fontId="4" fillId="2" borderId="19" xfId="0" applyFont="1" applyFill="1" applyBorder="1" applyProtection="1"/>
    <xf numFmtId="0" fontId="4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</xf>
    <xf numFmtId="0" fontId="4" fillId="5" borderId="0" xfId="0" applyFont="1" applyFill="1" applyBorder="1" applyProtection="1"/>
    <xf numFmtId="0" fontId="4" fillId="5" borderId="20" xfId="0" applyFont="1" applyFill="1" applyBorder="1" applyProtection="1"/>
    <xf numFmtId="166" fontId="8" fillId="4" borderId="13" xfId="0" applyNumberFormat="1" applyFont="1" applyFill="1" applyBorder="1" applyProtection="1"/>
    <xf numFmtId="166" fontId="4" fillId="0" borderId="0" xfId="0" applyNumberFormat="1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4" fillId="2" borderId="1" xfId="6" applyFont="1" applyFill="1" applyBorder="1" applyAlignment="1" applyProtection="1">
      <alignment horizontal="left"/>
    </xf>
    <xf numFmtId="0" fontId="0" fillId="2" borderId="1" xfId="0" applyFont="1" applyFill="1" applyBorder="1" applyProtection="1"/>
    <xf numFmtId="166" fontId="21" fillId="6" borderId="1" xfId="0" applyNumberFormat="1" applyFont="1" applyFill="1" applyBorder="1" applyProtection="1">
      <protection locked="0"/>
    </xf>
    <xf numFmtId="166" fontId="21" fillId="6" borderId="9" xfId="0" applyNumberFormat="1" applyFont="1" applyFill="1" applyBorder="1" applyProtection="1"/>
    <xf numFmtId="0" fontId="9" fillId="7" borderId="24" xfId="0" applyNumberFormat="1" applyFont="1" applyFill="1" applyBorder="1" applyProtection="1">
      <protection locked="0"/>
    </xf>
    <xf numFmtId="0" fontId="4" fillId="7" borderId="24" xfId="6" applyFill="1" applyBorder="1" applyProtection="1">
      <protection locked="0"/>
    </xf>
    <xf numFmtId="165" fontId="4" fillId="7" borderId="24" xfId="6" applyNumberFormat="1" applyFill="1" applyBorder="1" applyProtection="1">
      <protection locked="0"/>
    </xf>
    <xf numFmtId="0" fontId="0" fillId="2" borderId="21" xfId="6" applyFont="1" applyFill="1" applyBorder="1" applyProtection="1"/>
    <xf numFmtId="0" fontId="0" fillId="7" borderId="0" xfId="0" applyFont="1" applyFill="1" applyProtection="1"/>
    <xf numFmtId="0" fontId="0" fillId="8" borderId="0" xfId="0" applyFont="1" applyFill="1" applyProtection="1"/>
    <xf numFmtId="0" fontId="7" fillId="8" borderId="6" xfId="0" applyFont="1" applyFill="1" applyBorder="1" applyAlignment="1" applyProtection="1">
      <alignment horizontal="center"/>
      <protection locked="0"/>
    </xf>
    <xf numFmtId="166" fontId="16" fillId="8" borderId="1" xfId="0" applyNumberFormat="1" applyFont="1" applyFill="1" applyBorder="1" applyProtection="1">
      <protection locked="0"/>
    </xf>
    <xf numFmtId="0" fontId="4" fillId="8" borderId="22" xfId="6" applyFill="1" applyBorder="1" applyProtection="1">
      <protection locked="0"/>
    </xf>
    <xf numFmtId="166" fontId="9" fillId="8" borderId="1" xfId="0" applyNumberFormat="1" applyFont="1" applyFill="1" applyBorder="1" applyProtection="1">
      <protection locked="0"/>
    </xf>
    <xf numFmtId="166" fontId="21" fillId="8" borderId="1" xfId="0" applyNumberFormat="1" applyFont="1" applyFill="1" applyBorder="1" applyProtection="1">
      <protection locked="0"/>
    </xf>
    <xf numFmtId="166" fontId="4" fillId="8" borderId="1" xfId="0" applyNumberFormat="1" applyFont="1" applyFill="1" applyBorder="1" applyProtection="1">
      <protection locked="0"/>
    </xf>
    <xf numFmtId="0" fontId="4" fillId="8" borderId="13" xfId="0" applyFont="1" applyFill="1" applyBorder="1" applyProtection="1">
      <protection locked="0"/>
    </xf>
    <xf numFmtId="0" fontId="4" fillId="8" borderId="1" xfId="0" applyNumberFormat="1" applyFont="1" applyFill="1" applyBorder="1" applyProtection="1">
      <protection locked="0"/>
    </xf>
    <xf numFmtId="0" fontId="4" fillId="7" borderId="24" xfId="0" applyNumberFormat="1" applyFont="1" applyFill="1" applyBorder="1" applyProtection="1"/>
    <xf numFmtId="0" fontId="0" fillId="7" borderId="24" xfId="0" applyNumberFormat="1" applyFont="1" applyFill="1" applyBorder="1" applyAlignment="1" applyProtection="1">
      <alignment horizontal="center"/>
      <protection locked="0"/>
    </xf>
    <xf numFmtId="0" fontId="33" fillId="2" borderId="10" xfId="0" applyFont="1" applyFill="1" applyBorder="1" applyAlignment="1" applyProtection="1">
      <alignment horizontal="left"/>
    </xf>
    <xf numFmtId="0" fontId="4" fillId="2" borderId="23" xfId="0" applyFont="1" applyFill="1" applyBorder="1" applyAlignment="1" applyProtection="1">
      <alignment horizontal="left"/>
    </xf>
    <xf numFmtId="0" fontId="33" fillId="2" borderId="29" xfId="0" applyFont="1" applyFill="1" applyBorder="1" applyAlignment="1" applyProtection="1">
      <alignment horizontal="left"/>
    </xf>
    <xf numFmtId="0" fontId="9" fillId="7" borderId="24" xfId="3" applyNumberFormat="1" applyFont="1" applyFill="1" applyBorder="1" applyProtection="1">
      <protection locked="0"/>
    </xf>
    <xf numFmtId="9" fontId="9" fillId="7" borderId="24" xfId="3" applyNumberFormat="1" applyFont="1" applyFill="1" applyBorder="1" applyProtection="1">
      <protection locked="0"/>
    </xf>
    <xf numFmtId="0" fontId="7" fillId="8" borderId="13" xfId="0" applyFont="1" applyFill="1" applyBorder="1" applyAlignment="1" applyProtection="1">
      <alignment horizontal="center"/>
      <protection locked="0"/>
    </xf>
    <xf numFmtId="0" fontId="4" fillId="2" borderId="32" xfId="0" applyFont="1" applyFill="1" applyBorder="1" applyProtection="1"/>
    <xf numFmtId="0" fontId="7" fillId="2" borderId="33" xfId="0" applyFont="1" applyFill="1" applyBorder="1" applyProtection="1"/>
    <xf numFmtId="0" fontId="7" fillId="2" borderId="34" xfId="0" applyFont="1" applyFill="1" applyBorder="1" applyProtection="1"/>
    <xf numFmtId="0" fontId="4" fillId="7" borderId="35" xfId="0" applyNumberFormat="1" applyFont="1" applyFill="1" applyBorder="1" applyAlignment="1" applyProtection="1">
      <alignment horizontal="center"/>
    </xf>
    <xf numFmtId="0" fontId="4" fillId="2" borderId="29" xfId="0" applyFont="1" applyFill="1" applyBorder="1" applyAlignment="1" applyProtection="1">
      <alignment horizontal="left"/>
    </xf>
    <xf numFmtId="0" fontId="24" fillId="2" borderId="29" xfId="0" applyFont="1" applyFill="1" applyBorder="1" applyAlignment="1" applyProtection="1">
      <alignment horizontal="left"/>
    </xf>
    <xf numFmtId="0" fontId="24" fillId="2" borderId="36" xfId="0" applyFont="1" applyFill="1" applyBorder="1" applyAlignment="1" applyProtection="1">
      <alignment horizontal="left"/>
    </xf>
    <xf numFmtId="0" fontId="4" fillId="7" borderId="24" xfId="3" applyNumberFormat="1" applyFont="1" applyFill="1" applyBorder="1" applyProtection="1"/>
    <xf numFmtId="2" fontId="4" fillId="7" borderId="24" xfId="3" applyNumberFormat="1" applyFont="1" applyFill="1" applyBorder="1" applyProtection="1"/>
    <xf numFmtId="9" fontId="4" fillId="7" borderId="24" xfId="3" applyNumberFormat="1" applyFont="1" applyFill="1" applyBorder="1" applyProtection="1"/>
    <xf numFmtId="0" fontId="0" fillId="2" borderId="8" xfId="0" applyFont="1" applyFill="1" applyBorder="1" applyAlignment="1" applyProtection="1">
      <alignment horizontal="left"/>
    </xf>
    <xf numFmtId="0" fontId="5" fillId="5" borderId="0" xfId="2" applyFill="1" applyBorder="1" applyAlignment="1" applyProtection="1">
      <alignment horizontal="left"/>
    </xf>
    <xf numFmtId="0" fontId="28" fillId="3" borderId="26" xfId="5" applyFont="1" applyBorder="1" applyProtection="1"/>
    <xf numFmtId="0" fontId="28" fillId="3" borderId="27" xfId="5" applyFont="1" applyBorder="1" applyAlignment="1" applyProtection="1">
      <alignment horizontal="center"/>
    </xf>
    <xf numFmtId="0" fontId="28" fillId="3" borderId="5" xfId="5" applyFont="1" applyBorder="1" applyAlignment="1" applyProtection="1">
      <alignment horizontal="center"/>
    </xf>
    <xf numFmtId="0" fontId="29" fillId="3" borderId="28" xfId="11" applyFont="1" applyBorder="1" applyAlignment="1" applyProtection="1">
      <alignment horizontal="center" vertical="top"/>
    </xf>
    <xf numFmtId="0" fontId="29" fillId="3" borderId="29" xfId="11" applyFont="1" applyBorder="1" applyAlignment="1" applyProtection="1">
      <alignment horizontal="center" vertical="top"/>
    </xf>
    <xf numFmtId="0" fontId="26" fillId="3" borderId="4" xfId="10" applyFont="1" applyBorder="1" applyAlignment="1" applyProtection="1">
      <alignment horizontal="left"/>
    </xf>
    <xf numFmtId="0" fontId="26" fillId="3" borderId="30" xfId="10" applyFont="1" applyBorder="1" applyAlignment="1" applyProtection="1">
      <alignment horizontal="left"/>
    </xf>
    <xf numFmtId="0" fontId="28" fillId="3" borderId="27" xfId="5" applyFont="1" applyBorder="1" applyProtection="1"/>
    <xf numFmtId="0" fontId="29" fillId="3" borderId="0" xfId="11" applyFont="1" applyBorder="1" applyAlignment="1" applyProtection="1">
      <alignment horizontal="center" vertical="top"/>
    </xf>
    <xf numFmtId="0" fontId="29" fillId="3" borderId="31" xfId="11" applyFont="1" applyBorder="1" applyAlignment="1" applyProtection="1">
      <alignment horizontal="center" vertical="top"/>
    </xf>
    <xf numFmtId="166" fontId="4" fillId="8" borderId="1" xfId="0" applyNumberFormat="1" applyFont="1" applyFill="1" applyBorder="1" applyProtection="1"/>
  </cellXfs>
  <cellStyles count="13">
    <cellStyle name="Cell för ifyllnad" xfId="1"/>
    <cellStyle name="Hyperlänk" xfId="2" builtinId="8"/>
    <cellStyle name="Normal" xfId="0" builtinId="0"/>
    <cellStyle name="Procent" xfId="3" builtinId="5"/>
    <cellStyle name="Rubrik tabell mindre" xfId="4"/>
    <cellStyle name="Rubrik textsida" xfId="5"/>
    <cellStyle name="Tabell" xfId="6"/>
    <cellStyle name="Tabell - markerad rad" xfId="7"/>
    <cellStyle name="Tabellrubrik nivå 2" xfId="8"/>
    <cellStyle name="Tabellrubrik nivå 3" xfId="9"/>
    <cellStyle name="Tabellsumma" xfId="10"/>
    <cellStyle name="Underrubrik tabell" xfId="11"/>
    <cellStyle name="Underrubrik textsida" xfId="12"/>
  </cellStyles>
  <dxfs count="24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  <fill>
        <patternFill>
          <bgColor indexed="46"/>
        </patternFill>
      </fill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  <fill>
        <patternFill>
          <bgColor indexed="46"/>
        </patternFill>
      </fill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  <fill>
        <patternFill>
          <bgColor indexed="46"/>
        </patternFill>
      </fill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  <fill>
        <patternFill>
          <bgColor indexed="46"/>
        </patternFill>
      </fill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  <fill>
        <patternFill>
          <bgColor indexed="46"/>
        </patternFill>
      </fill>
    </dxf>
    <dxf>
      <font>
        <b val="0"/>
        <i val="0"/>
        <condense val="0"/>
        <extend val="0"/>
        <color indexed="60"/>
      </font>
      <fill>
        <patternFill>
          <bgColor indexed="46"/>
        </patternFill>
      </fill>
    </dxf>
    <dxf>
      <font>
        <b val="0"/>
        <i val="0"/>
        <condense val="0"/>
        <extend val="0"/>
        <color indexed="6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7A2C0"/>
      <rgbColor rgb="00FFFFFF"/>
      <rgbColor rgb="00000000"/>
      <rgbColor rgb="007F7F7F"/>
      <rgbColor rgb="00BFBFBF"/>
      <rgbColor rgb="00666666"/>
      <rgbColor rgb="00000000"/>
      <rgbColor rgb="00A6A6A6"/>
      <rgbColor rgb="00000000"/>
      <rgbColor rgb="007F7F7F"/>
      <rgbColor rgb="00FFFFFF"/>
      <rgbColor rgb="00666666"/>
      <rgbColor rgb="00E5E5E5"/>
      <rgbColor rgb="00A6A6A6"/>
      <rgbColor rgb="00FFFFFF"/>
      <rgbColor rgb="00FFFFFF"/>
      <rgbColor rgb="0067A2C0"/>
      <rgbColor rgb="00AAA095"/>
      <rgbColor rgb="00EC736A"/>
      <rgbColor rgb="00FFE91B"/>
      <rgbColor rgb="00000000"/>
      <rgbColor rgb="00FFFFFF"/>
      <rgbColor rgb="00000000"/>
      <rgbColor rgb="00000000"/>
      <rgbColor rgb="0067A2C0"/>
      <rgbColor rgb="00AAA095"/>
      <rgbColor rgb="00EC736A"/>
      <rgbColor rgb="00FFE91B"/>
      <rgbColor rgb="00000000"/>
      <rgbColor rgb="00FFFFFF"/>
      <rgbColor rgb="00000000"/>
      <rgbColor rgb="00000000"/>
      <rgbColor rgb="00BFBFBF"/>
      <rgbColor rgb="00A6A6A6"/>
      <rgbColor rgb="007F7F7F"/>
      <rgbColor rgb="00666666"/>
      <rgbColor rgb="00BFBFBF"/>
      <rgbColor rgb="00000000"/>
      <rgbColor rgb="00E5E5E5"/>
      <rgbColor rgb="004D4D4D"/>
      <rgbColor rgb="00BFBFBF"/>
      <rgbColor rgb="00A6A6A6"/>
      <rgbColor rgb="00666666"/>
      <rgbColor rgb="004D4D4D"/>
      <rgbColor rgb="004D4D4D"/>
      <rgbColor rgb="004D4D4D"/>
      <rgbColor rgb="00E5E5E5"/>
      <rgbColor rgb="00FFFFFF"/>
      <rgbColor rgb="00000000"/>
      <rgbColor rgb="007F7F7F"/>
      <rgbColor rgb="00FFE91B"/>
      <rgbColor rgb="00EC736A"/>
      <rgbColor rgb="00AAA095"/>
      <rgbColor rgb="00E5E5E5"/>
      <rgbColor rgb="00000000"/>
      <rgbColor rgb="00000000"/>
    </indexedColors>
    <mruColors>
      <color rgb="FFCCFFCC"/>
      <color rgb="FF67A2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1155" name="Picture 55" descr="litenmsr rapport v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8125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1156" name="Picture 55" descr="litenmsr rapport v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8125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1157" name="Picture 55" descr="litenmsr rapport v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8125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2" name="Picture 55" descr="litenmsr rapport v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8125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3" name="Picture 55" descr="litenmsr rapport v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8125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4" name="Picture 55" descr="litenmsr rapport v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38125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2255908" name="Picture 55" descr="litenmsr rapport v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9100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2255909" name="Picture 55" descr="litenmsr rapport v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9100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2" name="Picture 55" descr="litenmsr rapport v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9100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57150</xdr:rowOff>
    </xdr:from>
    <xdr:to>
      <xdr:col>1</xdr:col>
      <xdr:colOff>504825</xdr:colOff>
      <xdr:row>3</xdr:row>
      <xdr:rowOff>133350</xdr:rowOff>
    </xdr:to>
    <xdr:pic>
      <xdr:nvPicPr>
        <xdr:cNvPr id="3" name="Picture 55" descr="litenmsr rapport v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9100"/>
          <a:ext cx="428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H53"/>
  <sheetViews>
    <sheetView workbookViewId="0">
      <selection activeCell="F21" sqref="F20:F21"/>
    </sheetView>
  </sheetViews>
  <sheetFormatPr defaultRowHeight="12" x14ac:dyDescent="0.2"/>
  <cols>
    <col min="1" max="1" width="2.7109375" style="48" customWidth="1"/>
    <col min="2" max="2" width="9.140625" style="10"/>
    <col min="3" max="3" width="43.28515625" style="10" customWidth="1"/>
    <col min="4" max="4" width="7.140625" style="10" customWidth="1"/>
    <col min="5" max="5" width="30.140625" style="10" customWidth="1"/>
    <col min="6" max="6" width="62.5703125" style="10" bestFit="1" customWidth="1"/>
    <col min="7" max="9" width="49.7109375" style="48" customWidth="1"/>
    <col min="10" max="34" width="9.140625" style="48"/>
    <col min="35" max="16384" width="9.140625" style="10"/>
  </cols>
  <sheetData>
    <row r="1" spans="1:34" s="42" customFormat="1" ht="14.25" customHeight="1" thickBot="1" x14ac:dyDescent="0.25">
      <c r="B1" s="38"/>
      <c r="C1" s="39"/>
      <c r="D1" s="40"/>
      <c r="E1" s="41"/>
    </row>
    <row r="2" spans="1:34" s="42" customFormat="1" ht="6" customHeight="1" thickBot="1" x14ac:dyDescent="0.3">
      <c r="B2" s="49"/>
      <c r="C2" s="163"/>
      <c r="D2" s="163"/>
      <c r="E2" s="163"/>
      <c r="F2" s="3"/>
    </row>
    <row r="3" spans="1:34" s="4" customFormat="1" ht="18" customHeight="1" x14ac:dyDescent="0.25">
      <c r="A3" s="43"/>
      <c r="B3" s="49"/>
      <c r="C3" s="164" t="s">
        <v>50</v>
      </c>
      <c r="D3" s="164"/>
      <c r="E3" s="164"/>
      <c r="F3" s="165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34" s="4" customFormat="1" ht="14.1" customHeight="1" thickBot="1" x14ac:dyDescent="0.25">
      <c r="A4" s="43"/>
      <c r="B4" s="50"/>
      <c r="C4" s="166"/>
      <c r="D4" s="166"/>
      <c r="E4" s="166"/>
      <c r="F4" s="167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</row>
    <row r="5" spans="1:34" s="4" customFormat="1" ht="11.25" customHeight="1" x14ac:dyDescent="0.2">
      <c r="A5" s="43"/>
      <c r="B5" s="18"/>
      <c r="C5" s="55"/>
      <c r="D5" s="55"/>
      <c r="E5" s="55"/>
      <c r="F5" s="26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</row>
    <row r="6" spans="1:34" s="4" customFormat="1" ht="15.75" customHeight="1" thickBot="1" x14ac:dyDescent="0.25">
      <c r="A6" s="43"/>
      <c r="B6" s="18"/>
      <c r="C6" s="19" t="s">
        <v>8</v>
      </c>
      <c r="D6" s="19"/>
      <c r="E6" s="83"/>
      <c r="F6" s="26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</row>
    <row r="7" spans="1:34" s="7" customFormat="1" ht="14.25" customHeight="1" thickTop="1" thickBot="1" x14ac:dyDescent="0.25">
      <c r="A7" s="44"/>
      <c r="B7" s="18"/>
      <c r="C7" s="126" t="s">
        <v>45</v>
      </c>
      <c r="D7" s="79" t="s">
        <v>1</v>
      </c>
      <c r="E7" s="129">
        <v>1</v>
      </c>
      <c r="F7" s="146"/>
      <c r="G7" s="133" t="s">
        <v>54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</row>
    <row r="8" spans="1:34" s="7" customFormat="1" ht="15.75" customHeight="1" thickTop="1" thickBot="1" x14ac:dyDescent="0.25">
      <c r="A8" s="44"/>
      <c r="B8" s="21"/>
      <c r="C8" s="126" t="s">
        <v>46</v>
      </c>
      <c r="D8" s="79" t="s">
        <v>4</v>
      </c>
      <c r="E8" s="129">
        <v>3</v>
      </c>
      <c r="F8" s="146"/>
      <c r="G8" s="134" t="s">
        <v>55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</row>
    <row r="9" spans="1:34" s="7" customFormat="1" ht="13.5" customHeight="1" thickTop="1" thickBot="1" x14ac:dyDescent="0.25">
      <c r="A9" s="44"/>
      <c r="B9" s="21"/>
      <c r="C9" s="20" t="s">
        <v>7</v>
      </c>
      <c r="D9" s="79" t="s">
        <v>2</v>
      </c>
      <c r="E9" s="148">
        <v>5</v>
      </c>
      <c r="F9" s="146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</row>
    <row r="10" spans="1:34" s="7" customFormat="1" ht="15.75" customHeight="1" thickTop="1" thickBot="1" x14ac:dyDescent="0.25">
      <c r="A10" s="44"/>
      <c r="B10" s="52"/>
      <c r="C10" s="53" t="s">
        <v>28</v>
      </c>
      <c r="D10" s="54" t="s">
        <v>2</v>
      </c>
      <c r="E10" s="149">
        <v>0.5</v>
      </c>
      <c r="F10" s="147" t="s">
        <v>56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</row>
    <row r="11" spans="1:34" s="4" customFormat="1" ht="20.25" customHeight="1" thickTop="1" thickBot="1" x14ac:dyDescent="0.25">
      <c r="A11" s="43"/>
      <c r="B11" s="52"/>
      <c r="C11" s="98" t="s">
        <v>58</v>
      </c>
      <c r="D11" s="54"/>
      <c r="E11" s="144" t="s">
        <v>29</v>
      </c>
      <c r="F11" s="147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</row>
    <row r="12" spans="1:34" s="4" customFormat="1" ht="15" customHeight="1" thickTop="1" x14ac:dyDescent="0.2">
      <c r="A12" s="43"/>
      <c r="B12" s="17"/>
      <c r="C12" s="5" t="s">
        <v>27</v>
      </c>
      <c r="D12" s="98"/>
      <c r="E12" s="135" t="s">
        <v>47</v>
      </c>
      <c r="F12" s="6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</row>
    <row r="13" spans="1:34" s="8" customFormat="1" ht="15.75" customHeight="1" x14ac:dyDescent="0.2">
      <c r="A13" s="45"/>
      <c r="B13" s="21"/>
      <c r="C13" s="19" t="s">
        <v>23</v>
      </c>
      <c r="D13" s="24"/>
      <c r="E13" s="23"/>
      <c r="F13" s="28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4" s="8" customFormat="1" ht="15.75" customHeight="1" x14ac:dyDescent="0.2">
      <c r="A14" s="45"/>
      <c r="B14" s="22"/>
      <c r="C14" s="23" t="s">
        <v>30</v>
      </c>
      <c r="D14" s="32" t="s">
        <v>0</v>
      </c>
      <c r="E14" s="136">
        <v>300000</v>
      </c>
      <c r="F14" s="29" t="s">
        <v>0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 spans="1:34" s="9" customFormat="1" ht="13.5" customHeight="1" x14ac:dyDescent="0.2">
      <c r="A15" s="46"/>
      <c r="B15" s="11"/>
      <c r="C15" s="12" t="s">
        <v>9</v>
      </c>
      <c r="D15" s="13"/>
      <c r="E15" s="85">
        <f>E14</f>
        <v>300000</v>
      </c>
      <c r="F15" s="14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</row>
    <row r="16" spans="1:34" s="4" customFormat="1" ht="12.75" customHeight="1" x14ac:dyDescent="0.2">
      <c r="A16" s="43"/>
      <c r="B16" s="33"/>
      <c r="C16" s="19" t="s">
        <v>24</v>
      </c>
      <c r="D16" s="34"/>
      <c r="E16" s="20"/>
      <c r="F16" s="26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</row>
    <row r="17" spans="1:34" s="4" customFormat="1" ht="15.75" customHeight="1" thickBot="1" x14ac:dyDescent="0.25">
      <c r="A17" s="43"/>
      <c r="B17" s="59"/>
      <c r="C17" s="62" t="s">
        <v>21</v>
      </c>
      <c r="D17" s="78" t="s">
        <v>12</v>
      </c>
      <c r="E17" s="137">
        <v>0.45</v>
      </c>
      <c r="F17" s="62" t="s">
        <v>12</v>
      </c>
      <c r="G17" s="80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</row>
    <row r="18" spans="1:34" s="4" customFormat="1" ht="15.75" customHeight="1" thickTop="1" thickBot="1" x14ac:dyDescent="0.25">
      <c r="A18" s="43"/>
      <c r="B18" s="59"/>
      <c r="C18" s="62" t="s">
        <v>17</v>
      </c>
      <c r="D18" s="82" t="s">
        <v>13</v>
      </c>
      <c r="E18" s="130">
        <v>2000</v>
      </c>
      <c r="F18" s="84" t="s">
        <v>13</v>
      </c>
      <c r="G18" s="80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</row>
    <row r="19" spans="1:34" s="4" customFormat="1" ht="15.75" customHeight="1" thickTop="1" thickBot="1" x14ac:dyDescent="0.25">
      <c r="A19" s="43"/>
      <c r="B19" s="60"/>
      <c r="C19" s="132" t="s">
        <v>53</v>
      </c>
      <c r="D19" s="82" t="s">
        <v>14</v>
      </c>
      <c r="E19" s="131">
        <v>13</v>
      </c>
      <c r="F19" s="84" t="s">
        <v>14</v>
      </c>
      <c r="G19" s="80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</row>
    <row r="20" spans="1:34" s="4" customFormat="1" ht="15.75" customHeight="1" thickTop="1" x14ac:dyDescent="0.2">
      <c r="A20" s="43"/>
      <c r="B20" s="73"/>
      <c r="C20" s="74" t="s">
        <v>16</v>
      </c>
      <c r="D20" s="13"/>
      <c r="E20" s="86">
        <f>-PV(E9*0.01,E8,E17*E18*E19)</f>
        <v>31862.001943634619</v>
      </c>
      <c r="F20" s="75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</row>
    <row r="21" spans="1:34" s="4" customFormat="1" ht="15.75" customHeight="1" x14ac:dyDescent="0.2">
      <c r="A21" s="43"/>
      <c r="B21" s="18"/>
      <c r="C21" s="19" t="s">
        <v>22</v>
      </c>
      <c r="D21" s="34"/>
      <c r="E21" s="6"/>
      <c r="F21" s="26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</row>
    <row r="22" spans="1:34" s="4" customFormat="1" ht="15.75" customHeight="1" x14ac:dyDescent="0.2">
      <c r="A22" s="43"/>
      <c r="B22" s="18"/>
      <c r="C22" s="126" t="s">
        <v>59</v>
      </c>
      <c r="D22" s="31" t="s">
        <v>5</v>
      </c>
      <c r="E22" s="87"/>
      <c r="F22" s="27" t="s">
        <v>6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</row>
    <row r="23" spans="1:34" s="4" customFormat="1" ht="15.75" customHeight="1" x14ac:dyDescent="0.2">
      <c r="A23" s="43"/>
      <c r="B23" s="77" t="s">
        <v>20</v>
      </c>
      <c r="C23" s="20" t="s">
        <v>25</v>
      </c>
      <c r="D23" s="31" t="s">
        <v>5</v>
      </c>
      <c r="E23" s="138">
        <v>3500</v>
      </c>
      <c r="F23" s="27" t="s">
        <v>6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</row>
    <row r="24" spans="1:34" s="9" customFormat="1" ht="15.75" customHeight="1" x14ac:dyDescent="0.2">
      <c r="A24" s="46"/>
      <c r="B24" s="11"/>
      <c r="C24" s="12" t="s">
        <v>15</v>
      </c>
      <c r="D24" s="13"/>
      <c r="E24" s="88">
        <f>IF(E22&gt;0,-PV(E9*0.01,E8,E22),-PV(E9*0.01,E8,E23))</f>
        <v>9531.3681027966813</v>
      </c>
      <c r="F24" s="14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</row>
    <row r="25" spans="1:34" s="9" customFormat="1" ht="15.75" customHeight="1" x14ac:dyDescent="0.2">
      <c r="A25" s="46"/>
      <c r="B25" s="33"/>
      <c r="C25" s="19" t="s">
        <v>19</v>
      </c>
      <c r="D25" s="20"/>
      <c r="E25" s="89"/>
      <c r="F25" s="30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</row>
    <row r="26" spans="1:34" s="9" customFormat="1" ht="15.75" customHeight="1" x14ac:dyDescent="0.2">
      <c r="A26" s="46"/>
      <c r="B26" s="33"/>
      <c r="C26" s="76" t="s">
        <v>18</v>
      </c>
      <c r="D26" s="35" t="s">
        <v>5</v>
      </c>
      <c r="E26" s="139">
        <v>0</v>
      </c>
      <c r="F26" s="36" t="s">
        <v>6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</row>
    <row r="27" spans="1:34" s="9" customFormat="1" ht="10.5" customHeight="1" x14ac:dyDescent="0.2">
      <c r="A27" s="46"/>
      <c r="B27" s="33"/>
      <c r="C27" s="25"/>
      <c r="D27" s="35"/>
      <c r="E27" s="127"/>
      <c r="F27" s="37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</row>
    <row r="28" spans="1:34" s="2" customFormat="1" ht="13.5" customHeight="1" x14ac:dyDescent="0.2">
      <c r="A28" s="42"/>
      <c r="B28" s="11"/>
      <c r="C28" s="12" t="s">
        <v>10</v>
      </c>
      <c r="D28" s="15"/>
      <c r="E28" s="90">
        <f>(-PV(E9*0.01,E8,E27))+(-PV(E9*0.01,E8,E26))</f>
        <v>0</v>
      </c>
      <c r="F28" s="16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</row>
    <row r="29" spans="1:34" s="2" customFormat="1" ht="15.75" customHeight="1" x14ac:dyDescent="0.2">
      <c r="A29" s="42"/>
      <c r="B29" s="64"/>
      <c r="C29" s="65" t="s">
        <v>28</v>
      </c>
      <c r="D29" s="66" t="s">
        <v>0</v>
      </c>
      <c r="E29" s="128">
        <f>E10*E14</f>
        <v>150000</v>
      </c>
      <c r="F29" s="145" t="s">
        <v>57</v>
      </c>
      <c r="G29" s="67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</row>
    <row r="30" spans="1:34" s="2" customFormat="1" ht="12" hidden="1" customHeight="1" x14ac:dyDescent="0.2">
      <c r="A30" s="42"/>
      <c r="B30" s="93"/>
      <c r="C30" s="97" t="s">
        <v>26</v>
      </c>
      <c r="D30" s="94"/>
      <c r="E30" s="95">
        <f>E14-E29</f>
        <v>150000</v>
      </c>
      <c r="F30" s="96"/>
      <c r="G30" s="7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</row>
    <row r="31" spans="1:34" s="2" customFormat="1" ht="15.75" customHeight="1" x14ac:dyDescent="0.2">
      <c r="A31" s="72"/>
      <c r="B31" s="68"/>
      <c r="C31" s="69" t="s">
        <v>11</v>
      </c>
      <c r="D31" s="69"/>
      <c r="E31" s="91">
        <f>(SUM(E15,E20,E24,E28,(PV(E9*0.01,E8,,E29))))</f>
        <v>211817.73026670987</v>
      </c>
      <c r="F31" s="70"/>
      <c r="G31" s="7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</row>
    <row r="32" spans="1:34" s="1" customFormat="1" ht="13.5" customHeight="1" thickBot="1" x14ac:dyDescent="0.3">
      <c r="A32" s="47"/>
      <c r="B32" s="81"/>
      <c r="C32" s="168" t="s">
        <v>3</v>
      </c>
      <c r="D32" s="169"/>
      <c r="E32" s="92">
        <f>(SUM(E15,E20,E24,E28,(PV(E9*0.01,E8,,E29))))*E7</f>
        <v>211817.73026670987</v>
      </c>
      <c r="F32" s="5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spans="2:4" s="47" customFormat="1" ht="17.25" customHeight="1" x14ac:dyDescent="0.2"/>
    <row r="34" spans="2:4" s="48" customFormat="1" ht="15.75" customHeight="1" x14ac:dyDescent="0.2">
      <c r="B34" s="58"/>
      <c r="C34" s="51" t="s">
        <v>51</v>
      </c>
      <c r="D34" s="51"/>
    </row>
    <row r="35" spans="2:4" s="48" customFormat="1" ht="15.75" customHeight="1" x14ac:dyDescent="0.2">
      <c r="B35" s="61"/>
      <c r="C35" s="162"/>
      <c r="D35" s="162"/>
    </row>
    <row r="36" spans="2:4" s="48" customFormat="1" x14ac:dyDescent="0.2"/>
    <row r="37" spans="2:4" s="48" customFormat="1" x14ac:dyDescent="0.2"/>
    <row r="38" spans="2:4" s="48" customFormat="1" x14ac:dyDescent="0.2"/>
    <row r="39" spans="2:4" s="48" customFormat="1" x14ac:dyDescent="0.2"/>
    <row r="40" spans="2:4" s="48" customFormat="1" x14ac:dyDescent="0.2"/>
    <row r="41" spans="2:4" s="48" customFormat="1" x14ac:dyDescent="0.2"/>
    <row r="42" spans="2:4" s="48" customFormat="1" x14ac:dyDescent="0.2"/>
    <row r="43" spans="2:4" s="48" customFormat="1" x14ac:dyDescent="0.2"/>
    <row r="44" spans="2:4" s="48" customFormat="1" x14ac:dyDescent="0.2"/>
    <row r="45" spans="2:4" s="48" customFormat="1" x14ac:dyDescent="0.2"/>
    <row r="46" spans="2:4" s="48" customFormat="1" x14ac:dyDescent="0.2"/>
    <row r="47" spans="2:4" s="48" customFormat="1" x14ac:dyDescent="0.2"/>
    <row r="48" spans="2:4" s="48" customFormat="1" x14ac:dyDescent="0.2"/>
    <row r="49" s="48" customFormat="1" x14ac:dyDescent="0.2"/>
    <row r="53" ht="24" customHeight="1" x14ac:dyDescent="0.2"/>
  </sheetData>
  <mergeCells count="5">
    <mergeCell ref="C35:D35"/>
    <mergeCell ref="C2:E2"/>
    <mergeCell ref="C3:F3"/>
    <mergeCell ref="C4:F4"/>
    <mergeCell ref="C32:D32"/>
  </mergeCells>
  <phoneticPr fontId="3" type="noConversion"/>
  <conditionalFormatting sqref="E21 E13:E16 E24:E32 C12:D21 F12:F32 C11 C23:D32 D22">
    <cfRule type="expression" dxfId="23" priority="2" stopIfTrue="1">
      <formula>"OM($E$17&gt;0 och $E$16=0)"</formula>
    </cfRule>
  </conditionalFormatting>
  <conditionalFormatting sqref="E23">
    <cfRule type="expression" dxfId="22" priority="3" stopIfTrue="1">
      <formula>$E$22&gt;0</formula>
    </cfRule>
  </conditionalFormatting>
  <conditionalFormatting sqref="E22">
    <cfRule type="expression" dxfId="21" priority="4" stopIfTrue="1">
      <formula>$E$23&gt;0</formula>
    </cfRule>
  </conditionalFormatting>
  <conditionalFormatting sqref="C22">
    <cfRule type="expression" dxfId="20" priority="1" stopIfTrue="1">
      <formula>"OM($E$17&gt;0 och $E$16=0)"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&amp;RBilaga 9</oddHeader>
    <oddFooter>&amp;LFordon 2012
Projekt nr 10091&amp;C1(2)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tabSelected="1" topLeftCell="A14" workbookViewId="0">
      <selection activeCell="F23" sqref="F23"/>
    </sheetView>
  </sheetViews>
  <sheetFormatPr defaultRowHeight="12" x14ac:dyDescent="0.2"/>
  <cols>
    <col min="1" max="1" width="2.7109375" style="48" customWidth="1"/>
    <col min="2" max="2" width="9.140625" style="10"/>
    <col min="3" max="3" width="43.28515625" style="10" customWidth="1"/>
    <col min="4" max="4" width="7.140625" style="10" customWidth="1"/>
    <col min="5" max="5" width="30.140625" style="10" customWidth="1"/>
    <col min="6" max="6" width="62.5703125" style="10" bestFit="1" customWidth="1"/>
    <col min="7" max="9" width="49.7109375" style="48" customWidth="1"/>
    <col min="10" max="34" width="9.140625" style="48"/>
    <col min="35" max="16384" width="9.140625" style="10"/>
  </cols>
  <sheetData>
    <row r="1" spans="1:34" s="42" customFormat="1" ht="14.25" customHeight="1" thickBot="1" x14ac:dyDescent="0.25">
      <c r="B1" s="38"/>
      <c r="C1" s="39"/>
      <c r="D1" s="40"/>
      <c r="E1" s="41"/>
    </row>
    <row r="2" spans="1:34" s="42" customFormat="1" ht="6" customHeight="1" thickBot="1" x14ac:dyDescent="0.3">
      <c r="B2" s="49"/>
      <c r="C2" s="163"/>
      <c r="D2" s="163"/>
      <c r="E2" s="163"/>
      <c r="F2" s="3"/>
    </row>
    <row r="3" spans="1:34" s="4" customFormat="1" ht="18" customHeight="1" x14ac:dyDescent="0.25">
      <c r="A3" s="43"/>
      <c r="B3" s="49"/>
      <c r="C3" s="164" t="s">
        <v>50</v>
      </c>
      <c r="D3" s="164"/>
      <c r="E3" s="164"/>
      <c r="F3" s="165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34" s="4" customFormat="1" ht="14.1" customHeight="1" thickBot="1" x14ac:dyDescent="0.25">
      <c r="A4" s="43"/>
      <c r="B4" s="50"/>
      <c r="C4" s="166"/>
      <c r="D4" s="166"/>
      <c r="E4" s="166"/>
      <c r="F4" s="167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</row>
    <row r="5" spans="1:34" s="4" customFormat="1" ht="11.25" customHeight="1" x14ac:dyDescent="0.2">
      <c r="A5" s="43"/>
      <c r="B5" s="18"/>
      <c r="C5" s="55"/>
      <c r="D5" s="55"/>
      <c r="E5" s="55"/>
      <c r="F5" s="26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</row>
    <row r="6" spans="1:34" s="4" customFormat="1" ht="15.75" customHeight="1" thickBot="1" x14ac:dyDescent="0.25">
      <c r="A6" s="43"/>
      <c r="B6" s="18"/>
      <c r="C6" s="19" t="s">
        <v>8</v>
      </c>
      <c r="D6" s="19"/>
      <c r="E6" s="83"/>
      <c r="F6" s="26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</row>
    <row r="7" spans="1:34" s="7" customFormat="1" ht="14.25" customHeight="1" thickTop="1" thickBot="1" x14ac:dyDescent="0.25">
      <c r="A7" s="44"/>
      <c r="B7" s="18"/>
      <c r="C7" s="126" t="s">
        <v>45</v>
      </c>
      <c r="D7" s="79" t="s">
        <v>1</v>
      </c>
      <c r="E7" s="129"/>
      <c r="F7" s="146"/>
      <c r="G7" s="133" t="s">
        <v>54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</row>
    <row r="8" spans="1:34" s="7" customFormat="1" ht="15.75" customHeight="1" thickTop="1" thickBot="1" x14ac:dyDescent="0.25">
      <c r="A8" s="44"/>
      <c r="B8" s="21"/>
      <c r="C8" s="126" t="s">
        <v>46</v>
      </c>
      <c r="D8" s="79" t="s">
        <v>4</v>
      </c>
      <c r="E8" s="129"/>
      <c r="F8" s="146"/>
      <c r="G8" s="134" t="s">
        <v>55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</row>
    <row r="9" spans="1:34" s="7" customFormat="1" ht="13.5" customHeight="1" thickTop="1" thickBot="1" x14ac:dyDescent="0.25">
      <c r="A9" s="44"/>
      <c r="B9" s="21"/>
      <c r="C9" s="20" t="s">
        <v>7</v>
      </c>
      <c r="D9" s="79" t="s">
        <v>2</v>
      </c>
      <c r="E9" s="148"/>
      <c r="F9" s="146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</row>
    <row r="10" spans="1:34" s="7" customFormat="1" ht="15.75" customHeight="1" thickTop="1" thickBot="1" x14ac:dyDescent="0.25">
      <c r="A10" s="44"/>
      <c r="B10" s="52"/>
      <c r="C10" s="53" t="s">
        <v>28</v>
      </c>
      <c r="D10" s="54" t="s">
        <v>2</v>
      </c>
      <c r="E10" s="149"/>
      <c r="F10" s="147" t="s">
        <v>56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</row>
    <row r="11" spans="1:34" s="4" customFormat="1" ht="20.25" customHeight="1" thickTop="1" thickBot="1" x14ac:dyDescent="0.25">
      <c r="A11" s="43"/>
      <c r="B11" s="52"/>
      <c r="C11" s="98" t="s">
        <v>58</v>
      </c>
      <c r="D11" s="54"/>
      <c r="E11" s="144"/>
      <c r="F11" s="147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</row>
    <row r="12" spans="1:34" s="4" customFormat="1" ht="15" customHeight="1" thickTop="1" x14ac:dyDescent="0.2">
      <c r="A12" s="43"/>
      <c r="B12" s="17"/>
      <c r="C12" s="5" t="s">
        <v>27</v>
      </c>
      <c r="D12" s="98"/>
      <c r="E12" s="135" t="s">
        <v>47</v>
      </c>
      <c r="F12" s="6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</row>
    <row r="13" spans="1:34" s="8" customFormat="1" ht="15.75" customHeight="1" x14ac:dyDescent="0.2">
      <c r="A13" s="45"/>
      <c r="B13" s="21"/>
      <c r="C13" s="19" t="s">
        <v>23</v>
      </c>
      <c r="D13" s="24"/>
      <c r="E13" s="23"/>
      <c r="F13" s="28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4" s="8" customFormat="1" ht="15.75" customHeight="1" x14ac:dyDescent="0.2">
      <c r="A14" s="45"/>
      <c r="B14" s="22"/>
      <c r="C14" s="23" t="s">
        <v>30</v>
      </c>
      <c r="D14" s="32" t="s">
        <v>0</v>
      </c>
      <c r="E14" s="136"/>
      <c r="F14" s="29" t="s">
        <v>0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 spans="1:34" s="9" customFormat="1" ht="13.5" customHeight="1" x14ac:dyDescent="0.2">
      <c r="A15" s="46"/>
      <c r="B15" s="11"/>
      <c r="C15" s="12" t="s">
        <v>9</v>
      </c>
      <c r="D15" s="13"/>
      <c r="E15" s="85">
        <f>E14</f>
        <v>0</v>
      </c>
      <c r="F15" s="14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</row>
    <row r="16" spans="1:34" s="4" customFormat="1" ht="12.75" customHeight="1" x14ac:dyDescent="0.2">
      <c r="A16" s="43"/>
      <c r="B16" s="33"/>
      <c r="C16" s="19" t="s">
        <v>24</v>
      </c>
      <c r="D16" s="34"/>
      <c r="E16" s="20"/>
      <c r="F16" s="26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</row>
    <row r="17" spans="1:34" s="4" customFormat="1" ht="15.75" customHeight="1" thickBot="1" x14ac:dyDescent="0.25">
      <c r="A17" s="43"/>
      <c r="B17" s="59"/>
      <c r="C17" s="62" t="s">
        <v>21</v>
      </c>
      <c r="D17" s="78" t="s">
        <v>12</v>
      </c>
      <c r="E17" s="137"/>
      <c r="F17" s="62" t="s">
        <v>12</v>
      </c>
      <c r="G17" s="80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</row>
    <row r="18" spans="1:34" s="4" customFormat="1" ht="15.75" customHeight="1" thickTop="1" thickBot="1" x14ac:dyDescent="0.25">
      <c r="A18" s="43"/>
      <c r="B18" s="59"/>
      <c r="C18" s="62" t="s">
        <v>17</v>
      </c>
      <c r="D18" s="82" t="s">
        <v>13</v>
      </c>
      <c r="E18" s="130"/>
      <c r="F18" s="84" t="s">
        <v>13</v>
      </c>
      <c r="G18" s="80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</row>
    <row r="19" spans="1:34" s="4" customFormat="1" ht="15.75" customHeight="1" thickTop="1" thickBot="1" x14ac:dyDescent="0.25">
      <c r="A19" s="43"/>
      <c r="B19" s="60"/>
      <c r="C19" s="132" t="s">
        <v>53</v>
      </c>
      <c r="D19" s="82" t="s">
        <v>14</v>
      </c>
      <c r="E19" s="131"/>
      <c r="F19" s="84" t="s">
        <v>14</v>
      </c>
      <c r="G19" s="80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</row>
    <row r="20" spans="1:34" s="4" customFormat="1" ht="15.75" customHeight="1" thickTop="1" x14ac:dyDescent="0.2">
      <c r="A20" s="43"/>
      <c r="B20" s="73"/>
      <c r="C20" s="74" t="s">
        <v>16</v>
      </c>
      <c r="D20" s="13"/>
      <c r="E20" s="86">
        <f>-PV(E9*0.01,E8,E17*E18*E19)</f>
        <v>0</v>
      </c>
      <c r="F20" s="75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</row>
    <row r="21" spans="1:34" s="4" customFormat="1" ht="15.75" customHeight="1" x14ac:dyDescent="0.2">
      <c r="A21" s="43"/>
      <c r="B21" s="18"/>
      <c r="C21" s="19" t="s">
        <v>22</v>
      </c>
      <c r="D21" s="34"/>
      <c r="E21" s="6"/>
      <c r="F21" s="26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</row>
    <row r="22" spans="1:34" s="4" customFormat="1" ht="15.75" customHeight="1" x14ac:dyDescent="0.2">
      <c r="A22" s="43"/>
      <c r="B22" s="18"/>
      <c r="C22" s="126" t="s">
        <v>59</v>
      </c>
      <c r="D22" s="31" t="s">
        <v>5</v>
      </c>
      <c r="E22" s="138"/>
      <c r="F22" s="161" t="s">
        <v>6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</row>
    <row r="23" spans="1:34" s="4" customFormat="1" ht="15.75" customHeight="1" x14ac:dyDescent="0.2">
      <c r="A23" s="43"/>
      <c r="B23" s="77" t="s">
        <v>20</v>
      </c>
      <c r="C23" s="20" t="s">
        <v>25</v>
      </c>
      <c r="D23" s="31" t="s">
        <v>5</v>
      </c>
      <c r="E23" s="138"/>
      <c r="F23" s="27" t="s">
        <v>6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</row>
    <row r="24" spans="1:34" s="9" customFormat="1" ht="15.75" customHeight="1" x14ac:dyDescent="0.2">
      <c r="A24" s="46"/>
      <c r="B24" s="11"/>
      <c r="C24" s="12" t="s">
        <v>15</v>
      </c>
      <c r="D24" s="13"/>
      <c r="E24" s="88">
        <f>IF(E22&gt;0,-PV(E9*0.01,E8,E22),-PV(E9*0.01,E8,E23))</f>
        <v>0</v>
      </c>
      <c r="F24" s="14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</row>
    <row r="25" spans="1:34" s="9" customFormat="1" ht="15.75" customHeight="1" x14ac:dyDescent="0.2">
      <c r="A25" s="46"/>
      <c r="B25" s="33"/>
      <c r="C25" s="19" t="s">
        <v>19</v>
      </c>
      <c r="D25" s="20"/>
      <c r="E25" s="89"/>
      <c r="F25" s="30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</row>
    <row r="26" spans="1:34" s="9" customFormat="1" ht="15.75" customHeight="1" x14ac:dyDescent="0.2">
      <c r="A26" s="46"/>
      <c r="B26" s="33"/>
      <c r="C26" s="76" t="s">
        <v>18</v>
      </c>
      <c r="D26" s="35" t="s">
        <v>5</v>
      </c>
      <c r="E26" s="139">
        <v>0</v>
      </c>
      <c r="F26" s="36" t="s">
        <v>6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</row>
    <row r="27" spans="1:34" s="9" customFormat="1" ht="10.5" customHeight="1" x14ac:dyDescent="0.2">
      <c r="A27" s="46"/>
      <c r="B27" s="33"/>
      <c r="C27" s="25"/>
      <c r="D27" s="35"/>
      <c r="E27" s="127"/>
      <c r="F27" s="37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</row>
    <row r="28" spans="1:34" s="2" customFormat="1" ht="13.5" customHeight="1" x14ac:dyDescent="0.2">
      <c r="A28" s="42"/>
      <c r="B28" s="11"/>
      <c r="C28" s="12" t="s">
        <v>10</v>
      </c>
      <c r="D28" s="15"/>
      <c r="E28" s="90">
        <f>(-PV(E9*0.01,E8,E27))+(-PV(E9*0.01,E8,E26))</f>
        <v>0</v>
      </c>
      <c r="F28" s="16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</row>
    <row r="29" spans="1:34" s="2" customFormat="1" ht="15.75" customHeight="1" x14ac:dyDescent="0.2">
      <c r="A29" s="42"/>
      <c r="B29" s="64"/>
      <c r="C29" s="65" t="s">
        <v>28</v>
      </c>
      <c r="D29" s="66" t="s">
        <v>0</v>
      </c>
      <c r="E29" s="128">
        <f>E10*E14</f>
        <v>0</v>
      </c>
      <c r="F29" s="145" t="s">
        <v>57</v>
      </c>
      <c r="G29" s="67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</row>
    <row r="30" spans="1:34" s="2" customFormat="1" ht="12" hidden="1" customHeight="1" x14ac:dyDescent="0.2">
      <c r="A30" s="42"/>
      <c r="B30" s="93"/>
      <c r="C30" s="97" t="s">
        <v>26</v>
      </c>
      <c r="D30" s="94"/>
      <c r="E30" s="95">
        <f>E14-E29</f>
        <v>0</v>
      </c>
      <c r="F30" s="96"/>
      <c r="G30" s="7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</row>
    <row r="31" spans="1:34" s="2" customFormat="1" ht="15.75" customHeight="1" x14ac:dyDescent="0.2">
      <c r="A31" s="72"/>
      <c r="B31" s="68"/>
      <c r="C31" s="69" t="s">
        <v>11</v>
      </c>
      <c r="D31" s="69"/>
      <c r="E31" s="91">
        <f>(SUM(E15,E20,E24,E28,(PV(E9*0.01,E8,,E29))))</f>
        <v>0</v>
      </c>
      <c r="F31" s="70"/>
      <c r="G31" s="7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</row>
    <row r="32" spans="1:34" s="1" customFormat="1" ht="13.5" customHeight="1" thickBot="1" x14ac:dyDescent="0.3">
      <c r="A32" s="47"/>
      <c r="B32" s="81"/>
      <c r="C32" s="168" t="s">
        <v>3</v>
      </c>
      <c r="D32" s="169"/>
      <c r="E32" s="92">
        <f>(SUM(E15,E20,E24,E28,(PV(E9*0.01,E8,,E29))))*E7</f>
        <v>0</v>
      </c>
      <c r="F32" s="5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spans="2:4" s="47" customFormat="1" ht="17.25" customHeight="1" x14ac:dyDescent="0.2"/>
    <row r="34" spans="2:4" s="48" customFormat="1" ht="15.75" customHeight="1" x14ac:dyDescent="0.2">
      <c r="B34" s="58"/>
      <c r="C34" s="51" t="s">
        <v>51</v>
      </c>
      <c r="D34" s="51"/>
    </row>
    <row r="35" spans="2:4" s="48" customFormat="1" ht="15.75" customHeight="1" x14ac:dyDescent="0.2">
      <c r="B35" s="61"/>
      <c r="C35" s="162"/>
      <c r="D35" s="162"/>
    </row>
    <row r="36" spans="2:4" s="48" customFormat="1" x14ac:dyDescent="0.2"/>
    <row r="37" spans="2:4" s="48" customFormat="1" x14ac:dyDescent="0.2"/>
    <row r="38" spans="2:4" s="48" customFormat="1" x14ac:dyDescent="0.2"/>
    <row r="39" spans="2:4" s="48" customFormat="1" x14ac:dyDescent="0.2"/>
    <row r="40" spans="2:4" s="48" customFormat="1" x14ac:dyDescent="0.2"/>
    <row r="41" spans="2:4" s="48" customFormat="1" x14ac:dyDescent="0.2"/>
    <row r="42" spans="2:4" s="48" customFormat="1" x14ac:dyDescent="0.2"/>
    <row r="43" spans="2:4" s="48" customFormat="1" x14ac:dyDescent="0.2"/>
    <row r="44" spans="2:4" s="48" customFormat="1" x14ac:dyDescent="0.2"/>
    <row r="45" spans="2:4" s="48" customFormat="1" x14ac:dyDescent="0.2"/>
    <row r="46" spans="2:4" s="48" customFormat="1" x14ac:dyDescent="0.2"/>
    <row r="47" spans="2:4" s="48" customFormat="1" x14ac:dyDescent="0.2"/>
    <row r="48" spans="2:4" s="48" customFormat="1" x14ac:dyDescent="0.2"/>
    <row r="49" s="48" customFormat="1" x14ac:dyDescent="0.2"/>
    <row r="53" ht="24" customHeight="1" x14ac:dyDescent="0.2"/>
  </sheetData>
  <mergeCells count="5">
    <mergeCell ref="C2:E2"/>
    <mergeCell ref="C3:F3"/>
    <mergeCell ref="C4:F4"/>
    <mergeCell ref="C32:D32"/>
    <mergeCell ref="C35:D35"/>
  </mergeCells>
  <conditionalFormatting sqref="E21 E13:E16 E24:E32 C12:D21 F12:F32 C11 C23:D32 D22">
    <cfRule type="expression" dxfId="19" priority="3" stopIfTrue="1">
      <formula>"OM($E$17&gt;0 och $E$16=0)"</formula>
    </cfRule>
  </conditionalFormatting>
  <conditionalFormatting sqref="E23">
    <cfRule type="expression" dxfId="18" priority="4" stopIfTrue="1">
      <formula>$E$22&gt;0</formula>
    </cfRule>
  </conditionalFormatting>
  <conditionalFormatting sqref="C22">
    <cfRule type="expression" dxfId="17" priority="2" stopIfTrue="1">
      <formula>"OM($E$17&gt;0 och $E$16=0)"</formula>
    </cfRule>
  </conditionalFormatting>
  <conditionalFormatting sqref="E22">
    <cfRule type="expression" dxfId="16" priority="1" stopIfTrue="1">
      <formula>$E$22&gt;0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&amp;RBilaga 9</oddHeader>
    <oddFooter>&amp;LFordon 2012
Projekt nr 10091&amp;C1(2)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0"/>
  <sheetViews>
    <sheetView topLeftCell="A7" zoomScaleNormal="100" workbookViewId="0">
      <selection activeCell="E14" sqref="E14"/>
    </sheetView>
  </sheetViews>
  <sheetFormatPr defaultRowHeight="12" x14ac:dyDescent="0.2"/>
  <cols>
    <col min="1" max="1" width="2.7109375" style="38" customWidth="1"/>
    <col min="2" max="2" width="9.140625" style="100"/>
    <col min="3" max="3" width="42.140625" style="100" customWidth="1"/>
    <col min="4" max="4" width="7.140625" style="100" customWidth="1"/>
    <col min="5" max="5" width="38.28515625" style="100" customWidth="1"/>
    <col min="6" max="6" width="68.140625" style="100" customWidth="1"/>
    <col min="7" max="34" width="9.140625" style="38"/>
    <col min="35" max="16384" width="9.140625" style="100"/>
  </cols>
  <sheetData>
    <row r="1" spans="2:7" s="38" customFormat="1" ht="29.1" customHeight="1" thickBot="1" x14ac:dyDescent="0.25">
      <c r="C1" s="39"/>
      <c r="E1" s="41"/>
    </row>
    <row r="2" spans="2:7" s="38" customFormat="1" ht="6" customHeight="1" thickBot="1" x14ac:dyDescent="0.3">
      <c r="B2" s="99"/>
      <c r="C2" s="170"/>
      <c r="D2" s="170"/>
      <c r="E2" s="170"/>
      <c r="F2" s="3"/>
    </row>
    <row r="3" spans="2:7" ht="18" customHeight="1" x14ac:dyDescent="0.25">
      <c r="B3" s="99"/>
      <c r="C3" s="164" t="s">
        <v>43</v>
      </c>
      <c r="D3" s="164"/>
      <c r="E3" s="164"/>
      <c r="F3" s="165"/>
    </row>
    <row r="4" spans="2:7" ht="14.1" customHeight="1" thickBot="1" x14ac:dyDescent="0.25">
      <c r="B4" s="101"/>
      <c r="C4" s="171"/>
      <c r="D4" s="171"/>
      <c r="E4" s="171"/>
      <c r="F4" s="172"/>
    </row>
    <row r="5" spans="2:7" ht="15.75" customHeight="1" thickBot="1" x14ac:dyDescent="0.25">
      <c r="B5" s="102"/>
      <c r="C5" s="19" t="s">
        <v>8</v>
      </c>
      <c r="D5" s="19"/>
      <c r="E5" s="103"/>
      <c r="F5" s="26"/>
    </row>
    <row r="6" spans="2:7" ht="15.75" customHeight="1" thickTop="1" thickBot="1" x14ac:dyDescent="0.25">
      <c r="B6" s="102"/>
      <c r="C6" s="126" t="s">
        <v>45</v>
      </c>
      <c r="D6" s="104" t="s">
        <v>1</v>
      </c>
      <c r="E6" s="143">
        <v>1</v>
      </c>
      <c r="F6" s="146"/>
      <c r="G6" s="133" t="s">
        <v>54</v>
      </c>
    </row>
    <row r="7" spans="2:7" ht="15.75" customHeight="1" thickTop="1" thickBot="1" x14ac:dyDescent="0.25">
      <c r="B7" s="102"/>
      <c r="C7" s="126" t="s">
        <v>46</v>
      </c>
      <c r="D7" s="104" t="s">
        <v>4</v>
      </c>
      <c r="E7" s="143">
        <v>3</v>
      </c>
      <c r="F7" s="146"/>
      <c r="G7" s="134" t="s">
        <v>55</v>
      </c>
    </row>
    <row r="8" spans="2:7" ht="15.75" customHeight="1" thickTop="1" thickBot="1" x14ac:dyDescent="0.25">
      <c r="B8" s="102"/>
      <c r="C8" s="76" t="s">
        <v>7</v>
      </c>
      <c r="D8" s="104" t="s">
        <v>2</v>
      </c>
      <c r="E8" s="158">
        <v>5</v>
      </c>
      <c r="F8" s="146"/>
    </row>
    <row r="9" spans="2:7" ht="15.75" customHeight="1" thickTop="1" thickBot="1" x14ac:dyDescent="0.25">
      <c r="B9" s="105"/>
      <c r="C9" s="106" t="s">
        <v>31</v>
      </c>
      <c r="D9" s="107" t="s">
        <v>32</v>
      </c>
      <c r="E9" s="159">
        <v>1</v>
      </c>
      <c r="F9" s="155"/>
    </row>
    <row r="10" spans="2:7" ht="15.75" customHeight="1" thickTop="1" thickBot="1" x14ac:dyDescent="0.25">
      <c r="B10" s="105"/>
      <c r="C10" s="106" t="s">
        <v>17</v>
      </c>
      <c r="D10" s="108" t="s">
        <v>13</v>
      </c>
      <c r="E10" s="158">
        <v>2000</v>
      </c>
      <c r="F10" s="156"/>
    </row>
    <row r="11" spans="2:7" ht="15.75" customHeight="1" thickTop="1" thickBot="1" x14ac:dyDescent="0.25">
      <c r="B11" s="102"/>
      <c r="C11" s="106" t="s">
        <v>52</v>
      </c>
      <c r="D11" s="108" t="s">
        <v>2</v>
      </c>
      <c r="E11" s="160">
        <v>0.4</v>
      </c>
      <c r="F11" s="147" t="s">
        <v>61</v>
      </c>
    </row>
    <row r="12" spans="2:7" ht="20.25" customHeight="1" thickTop="1" thickBot="1" x14ac:dyDescent="0.25">
      <c r="B12" s="151"/>
      <c r="C12" s="152" t="s">
        <v>58</v>
      </c>
      <c r="D12" s="153"/>
      <c r="E12" s="154" t="s">
        <v>48</v>
      </c>
      <c r="F12" s="157"/>
    </row>
    <row r="13" spans="2:7" ht="20.25" customHeight="1" x14ac:dyDescent="0.2">
      <c r="B13" s="105"/>
      <c r="C13" s="98" t="s">
        <v>44</v>
      </c>
      <c r="D13" s="98"/>
      <c r="E13" s="135" t="s">
        <v>62</v>
      </c>
      <c r="F13" s="124"/>
    </row>
    <row r="14" spans="2:7" ht="15.75" customHeight="1" x14ac:dyDescent="0.2">
      <c r="B14" s="102"/>
      <c r="C14" s="19" t="s">
        <v>23</v>
      </c>
      <c r="D14" s="24"/>
      <c r="E14" s="76"/>
      <c r="F14" s="28"/>
    </row>
    <row r="15" spans="2:7" ht="15.75" customHeight="1" x14ac:dyDescent="0.2">
      <c r="B15" s="102"/>
      <c r="C15" s="126" t="s">
        <v>49</v>
      </c>
      <c r="D15" s="109" t="s">
        <v>0</v>
      </c>
      <c r="E15" s="140">
        <v>325000</v>
      </c>
      <c r="F15" s="56" t="s">
        <v>0</v>
      </c>
    </row>
    <row r="16" spans="2:7" ht="15.75" customHeight="1" x14ac:dyDescent="0.2">
      <c r="B16" s="11"/>
      <c r="C16" s="12" t="s">
        <v>9</v>
      </c>
      <c r="D16" s="13"/>
      <c r="E16" s="85">
        <f>E15</f>
        <v>325000</v>
      </c>
      <c r="F16" s="14"/>
    </row>
    <row r="17" spans="1:7" ht="15.75" customHeight="1" x14ac:dyDescent="0.2">
      <c r="B17" s="102"/>
      <c r="C17" s="19" t="s">
        <v>33</v>
      </c>
      <c r="D17" s="34"/>
      <c r="E17" s="76"/>
      <c r="F17" s="26"/>
    </row>
    <row r="18" spans="1:7" ht="15.75" customHeight="1" x14ac:dyDescent="0.2">
      <c r="B18" s="59"/>
      <c r="C18" s="62" t="s">
        <v>34</v>
      </c>
      <c r="D18" s="78" t="s">
        <v>35</v>
      </c>
      <c r="E18" s="141">
        <v>1.4</v>
      </c>
      <c r="F18" s="125" t="s">
        <v>35</v>
      </c>
      <c r="G18" s="110"/>
    </row>
    <row r="19" spans="1:7" ht="15.75" customHeight="1" x14ac:dyDescent="0.2">
      <c r="B19" s="73"/>
      <c r="C19" s="74" t="s">
        <v>16</v>
      </c>
      <c r="D19" s="13"/>
      <c r="E19" s="122">
        <f>-PV(E8*0.01,E7,E18*E9*E10)</f>
        <v>7625.0944822373449</v>
      </c>
      <c r="F19" s="75"/>
    </row>
    <row r="20" spans="1:7" ht="15.75" customHeight="1" x14ac:dyDescent="0.2">
      <c r="B20" s="102"/>
      <c r="C20" s="19" t="s">
        <v>36</v>
      </c>
      <c r="D20" s="111"/>
      <c r="E20" s="111"/>
      <c r="F20" s="26"/>
    </row>
    <row r="21" spans="1:7" ht="15.75" customHeight="1" x14ac:dyDescent="0.2">
      <c r="B21" s="102"/>
      <c r="C21" s="112" t="s">
        <v>37</v>
      </c>
      <c r="D21" s="113" t="s">
        <v>38</v>
      </c>
      <c r="E21" s="142"/>
      <c r="F21" s="26"/>
    </row>
    <row r="22" spans="1:7" ht="15.75" customHeight="1" x14ac:dyDescent="0.2">
      <c r="B22" s="73"/>
      <c r="C22" s="74" t="s">
        <v>39</v>
      </c>
      <c r="D22" s="13"/>
      <c r="E22" s="122">
        <f>-PV(E8*0.01,E7,(E20*12+E21*12))</f>
        <v>0</v>
      </c>
      <c r="F22" s="75"/>
    </row>
    <row r="23" spans="1:7" ht="15.75" customHeight="1" x14ac:dyDescent="0.2">
      <c r="B23" s="102"/>
      <c r="C23" s="19" t="s">
        <v>40</v>
      </c>
      <c r="D23" s="34"/>
      <c r="E23" s="111"/>
      <c r="F23" s="26"/>
    </row>
    <row r="24" spans="1:7" ht="15.75" customHeight="1" x14ac:dyDescent="0.2">
      <c r="B24" s="18"/>
      <c r="C24" s="126" t="s">
        <v>59</v>
      </c>
      <c r="D24" s="31" t="s">
        <v>5</v>
      </c>
      <c r="E24" s="111"/>
      <c r="F24" s="27" t="s">
        <v>6</v>
      </c>
    </row>
    <row r="25" spans="1:7" ht="15.75" customHeight="1" x14ac:dyDescent="0.2">
      <c r="B25" s="77" t="s">
        <v>20</v>
      </c>
      <c r="C25" s="20" t="s">
        <v>25</v>
      </c>
      <c r="D25" s="31" t="s">
        <v>5</v>
      </c>
      <c r="E25" s="138"/>
      <c r="F25" s="27" t="s">
        <v>6</v>
      </c>
    </row>
    <row r="26" spans="1:7" ht="15.75" customHeight="1" x14ac:dyDescent="0.2">
      <c r="B26" s="11"/>
      <c r="C26" s="12" t="s">
        <v>15</v>
      </c>
      <c r="D26" s="13"/>
      <c r="E26" s="88">
        <f>-PV(E8*0.01,E7,E24)</f>
        <v>0</v>
      </c>
      <c r="F26" s="14"/>
    </row>
    <row r="27" spans="1:7" ht="15.75" customHeight="1" x14ac:dyDescent="0.2">
      <c r="B27" s="102"/>
      <c r="C27" s="19" t="s">
        <v>41</v>
      </c>
      <c r="D27" s="76"/>
      <c r="E27" s="114"/>
      <c r="F27" s="30"/>
    </row>
    <row r="28" spans="1:7" ht="15.75" customHeight="1" x14ac:dyDescent="0.2">
      <c r="B28" s="115"/>
      <c r="C28" s="116" t="s">
        <v>28</v>
      </c>
      <c r="D28" s="66" t="s">
        <v>0</v>
      </c>
      <c r="E28" s="114">
        <f>SUM(E15*E11)</f>
        <v>130000</v>
      </c>
      <c r="F28" s="145" t="s">
        <v>60</v>
      </c>
      <c r="G28" s="110"/>
    </row>
    <row r="29" spans="1:7" ht="1.5" customHeight="1" x14ac:dyDescent="0.2">
      <c r="B29" s="117"/>
      <c r="C29" s="97" t="s">
        <v>26</v>
      </c>
      <c r="D29" s="118"/>
      <c r="E29" s="123">
        <f>E15-E28</f>
        <v>195000</v>
      </c>
      <c r="F29" s="119"/>
      <c r="G29" s="120"/>
    </row>
    <row r="30" spans="1:7" ht="15.75" customHeight="1" x14ac:dyDescent="0.2">
      <c r="B30" s="68"/>
      <c r="C30" s="69" t="s">
        <v>42</v>
      </c>
      <c r="D30" s="69"/>
      <c r="E30" s="91"/>
      <c r="F30" s="70"/>
      <c r="G30" s="120"/>
    </row>
    <row r="31" spans="1:7" ht="15.75" customHeight="1" x14ac:dyDescent="0.2">
      <c r="A31" s="120"/>
      <c r="B31" s="68"/>
      <c r="C31" s="69" t="s">
        <v>11</v>
      </c>
      <c r="D31" s="69"/>
      <c r="E31" s="91">
        <f>(SUM(E16,E19,E22,E26,(PV($E$8*0.01,$E$7,,E28))))</f>
        <v>220326.20667314547</v>
      </c>
      <c r="F31" s="91"/>
      <c r="G31" s="121"/>
    </row>
    <row r="32" spans="1:7" ht="24.75" customHeight="1" thickBot="1" x14ac:dyDescent="0.3">
      <c r="B32" s="81"/>
      <c r="C32" s="168" t="s">
        <v>3</v>
      </c>
      <c r="D32" s="168"/>
      <c r="E32" s="92">
        <f>(SUM(E16,E19,E22,E26,(PV($E$8*0.01,$E$7,,E28))))*$E$6</f>
        <v>220326.20667314547</v>
      </c>
      <c r="F32" s="57"/>
    </row>
    <row r="33" spans="2:7" x14ac:dyDescent="0.2">
      <c r="B33" s="47"/>
      <c r="C33" s="47"/>
      <c r="D33" s="47"/>
      <c r="E33" s="47"/>
      <c r="F33" s="47"/>
      <c r="G33" s="47"/>
    </row>
    <row r="34" spans="2:7" x14ac:dyDescent="0.2">
      <c r="B34" s="48"/>
      <c r="C34" s="58"/>
      <c r="D34" s="51" t="s">
        <v>51</v>
      </c>
      <c r="E34" s="51"/>
      <c r="F34" s="48"/>
      <c r="G34" s="48"/>
    </row>
    <row r="35" spans="2:7" x14ac:dyDescent="0.2">
      <c r="B35" s="48"/>
      <c r="C35" s="61"/>
      <c r="D35" s="162"/>
      <c r="E35" s="162"/>
      <c r="F35" s="48"/>
      <c r="G35" s="48"/>
    </row>
    <row r="36" spans="2:7" x14ac:dyDescent="0.2">
      <c r="B36" s="48"/>
      <c r="C36" s="48"/>
      <c r="D36" s="48"/>
      <c r="E36" s="48"/>
      <c r="F36" s="48"/>
      <c r="G36" s="48"/>
    </row>
    <row r="37" spans="2:7" x14ac:dyDescent="0.2">
      <c r="B37" s="48"/>
      <c r="C37" s="48"/>
      <c r="D37" s="48"/>
      <c r="E37" s="48"/>
      <c r="F37" s="48"/>
      <c r="G37" s="48"/>
    </row>
    <row r="38" spans="2:7" x14ac:dyDescent="0.2">
      <c r="B38" s="48"/>
      <c r="C38" s="48"/>
      <c r="D38" s="48"/>
      <c r="E38" s="48"/>
      <c r="F38" s="48"/>
      <c r="G38" s="48"/>
    </row>
    <row r="39" spans="2:7" x14ac:dyDescent="0.2">
      <c r="B39" s="48"/>
      <c r="C39" s="48"/>
      <c r="D39" s="48"/>
      <c r="E39" s="48"/>
      <c r="F39" s="48"/>
      <c r="G39" s="48"/>
    </row>
    <row r="40" spans="2:7" x14ac:dyDescent="0.2">
      <c r="B40" s="48"/>
      <c r="C40" s="48"/>
      <c r="D40" s="48"/>
      <c r="E40" s="48"/>
      <c r="F40" s="48"/>
      <c r="G40" s="48"/>
    </row>
    <row r="41" spans="2:7" ht="24" customHeight="1" x14ac:dyDescent="0.2">
      <c r="B41" s="48"/>
      <c r="C41" s="48"/>
      <c r="D41" s="48"/>
      <c r="E41" s="48"/>
      <c r="F41" s="48"/>
      <c r="G41" s="48"/>
    </row>
    <row r="42" spans="2:7" x14ac:dyDescent="0.2">
      <c r="B42" s="48"/>
      <c r="C42" s="48"/>
      <c r="D42" s="48"/>
      <c r="E42" s="48"/>
      <c r="F42" s="48"/>
      <c r="G42" s="48"/>
    </row>
    <row r="43" spans="2:7" x14ac:dyDescent="0.2">
      <c r="B43" s="48"/>
      <c r="C43" s="48"/>
      <c r="D43" s="48"/>
      <c r="E43" s="48"/>
      <c r="F43" s="48"/>
      <c r="G43" s="48"/>
    </row>
    <row r="44" spans="2:7" x14ac:dyDescent="0.2">
      <c r="B44" s="48"/>
      <c r="C44" s="48"/>
      <c r="D44" s="48"/>
      <c r="E44" s="48"/>
      <c r="F44" s="48"/>
      <c r="G44" s="48"/>
    </row>
    <row r="45" spans="2:7" x14ac:dyDescent="0.2">
      <c r="B45" s="48"/>
      <c r="C45" s="48"/>
      <c r="D45" s="48"/>
      <c r="E45" s="48"/>
      <c r="F45" s="48"/>
      <c r="G45" s="48"/>
    </row>
    <row r="46" spans="2:7" x14ac:dyDescent="0.2">
      <c r="B46" s="48"/>
      <c r="C46" s="48"/>
      <c r="D46" s="48"/>
      <c r="E46" s="48"/>
      <c r="F46" s="48"/>
      <c r="G46" s="48"/>
    </row>
    <row r="47" spans="2:7" x14ac:dyDescent="0.2">
      <c r="B47" s="48"/>
      <c r="C47" s="48"/>
      <c r="D47" s="48"/>
      <c r="E47" s="48"/>
      <c r="F47" s="48"/>
      <c r="G47" s="48"/>
    </row>
    <row r="48" spans="2:7" x14ac:dyDescent="0.2">
      <c r="B48" s="48"/>
      <c r="C48" s="48"/>
      <c r="D48" s="48"/>
      <c r="E48" s="48"/>
      <c r="F48" s="48"/>
      <c r="G48" s="48"/>
    </row>
    <row r="49" spans="2:7" x14ac:dyDescent="0.2">
      <c r="B49" s="48"/>
      <c r="C49" s="48"/>
      <c r="D49" s="48"/>
      <c r="E49" s="48"/>
      <c r="F49" s="48"/>
      <c r="G49" s="48"/>
    </row>
    <row r="50" spans="2:7" x14ac:dyDescent="0.2">
      <c r="B50" s="48"/>
      <c r="C50" s="10"/>
      <c r="D50" s="10"/>
      <c r="E50" s="10"/>
      <c r="F50" s="10"/>
      <c r="G50" s="10"/>
    </row>
  </sheetData>
  <mergeCells count="5">
    <mergeCell ref="C2:E2"/>
    <mergeCell ref="C3:F3"/>
    <mergeCell ref="C4:F4"/>
    <mergeCell ref="C32:D32"/>
    <mergeCell ref="D35:E35"/>
  </mergeCells>
  <conditionalFormatting sqref="C21:E23 C14:E19 C12:D13 F13:F23 C29:F32 C28 E28 C26:F27 E24">
    <cfRule type="expression" dxfId="15" priority="11" stopIfTrue="1">
      <formula>"OM($E$17&gt;0 och $E$16=0)"</formula>
    </cfRule>
  </conditionalFormatting>
  <conditionalFormatting sqref="D20:E20">
    <cfRule type="expression" dxfId="14" priority="10" stopIfTrue="1">
      <formula>"OM($E$17&gt;0 och $E$16=0)"</formula>
    </cfRule>
  </conditionalFormatting>
  <conditionalFormatting sqref="C20">
    <cfRule type="expression" dxfId="13" priority="9" stopIfTrue="1">
      <formula>"OM($E$17&gt;0 och $E$16=0)"</formula>
    </cfRule>
  </conditionalFormatting>
  <conditionalFormatting sqref="F28">
    <cfRule type="expression" dxfId="12" priority="6" stopIfTrue="1">
      <formula>"OM($E$17&gt;0 och $E$16=0)"</formula>
    </cfRule>
  </conditionalFormatting>
  <conditionalFormatting sqref="D28">
    <cfRule type="expression" dxfId="11" priority="5" stopIfTrue="1">
      <formula>"OM($E$17&gt;0 och $E$16=0)"</formula>
    </cfRule>
  </conditionalFormatting>
  <conditionalFormatting sqref="F24:F25 C25:D25 D24">
    <cfRule type="expression" dxfId="10" priority="2" stopIfTrue="1">
      <formula>"OM($E$17&gt;0 och $E$16=0)"</formula>
    </cfRule>
  </conditionalFormatting>
  <conditionalFormatting sqref="E25">
    <cfRule type="expression" dxfId="9" priority="3" stopIfTrue="1">
      <formula>$E$22&gt;0</formula>
    </cfRule>
  </conditionalFormatting>
  <conditionalFormatting sqref="C24">
    <cfRule type="expression" dxfId="8" priority="1" stopIfTrue="1">
      <formula>"OM($E$17&gt;0 och $E$16=0)"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0"/>
  <sheetViews>
    <sheetView topLeftCell="A2" zoomScaleNormal="100" workbookViewId="0">
      <selection activeCell="C12" sqref="C12"/>
    </sheetView>
  </sheetViews>
  <sheetFormatPr defaultRowHeight="12" x14ac:dyDescent="0.2"/>
  <cols>
    <col min="1" max="1" width="2.7109375" style="38" customWidth="1"/>
    <col min="2" max="2" width="9.140625" style="100"/>
    <col min="3" max="3" width="42.140625" style="100" customWidth="1"/>
    <col min="4" max="4" width="7.140625" style="100" customWidth="1"/>
    <col min="5" max="5" width="38.28515625" style="100" customWidth="1"/>
    <col min="6" max="6" width="68.140625" style="100" customWidth="1"/>
    <col min="7" max="34" width="9.140625" style="38"/>
    <col min="35" max="16384" width="9.140625" style="100"/>
  </cols>
  <sheetData>
    <row r="1" spans="2:7" s="38" customFormat="1" ht="29.1" customHeight="1" thickBot="1" x14ac:dyDescent="0.25">
      <c r="C1" s="39"/>
      <c r="E1" s="41"/>
    </row>
    <row r="2" spans="2:7" s="38" customFormat="1" ht="6" customHeight="1" thickBot="1" x14ac:dyDescent="0.3">
      <c r="B2" s="99"/>
      <c r="C2" s="170"/>
      <c r="D2" s="170"/>
      <c r="E2" s="170"/>
      <c r="F2" s="3"/>
    </row>
    <row r="3" spans="2:7" ht="18" customHeight="1" x14ac:dyDescent="0.25">
      <c r="B3" s="99"/>
      <c r="C3" s="164" t="s">
        <v>43</v>
      </c>
      <c r="D3" s="164"/>
      <c r="E3" s="164"/>
      <c r="F3" s="165"/>
    </row>
    <row r="4" spans="2:7" ht="14.1" customHeight="1" thickBot="1" x14ac:dyDescent="0.25">
      <c r="B4" s="101"/>
      <c r="C4" s="171"/>
      <c r="D4" s="171"/>
      <c r="E4" s="171"/>
      <c r="F4" s="172"/>
    </row>
    <row r="5" spans="2:7" ht="15.75" customHeight="1" thickBot="1" x14ac:dyDescent="0.25">
      <c r="B5" s="102"/>
      <c r="C5" s="19" t="s">
        <v>8</v>
      </c>
      <c r="D5" s="19"/>
      <c r="E5" s="103"/>
      <c r="F5" s="26"/>
    </row>
    <row r="6" spans="2:7" ht="15.75" customHeight="1" thickTop="1" thickBot="1" x14ac:dyDescent="0.25">
      <c r="B6" s="102"/>
      <c r="C6" s="126" t="s">
        <v>45</v>
      </c>
      <c r="D6" s="104" t="s">
        <v>1</v>
      </c>
      <c r="E6" s="143">
        <v>0</v>
      </c>
      <c r="F6" s="146"/>
      <c r="G6" s="133" t="s">
        <v>54</v>
      </c>
    </row>
    <row r="7" spans="2:7" ht="15.75" customHeight="1" thickTop="1" thickBot="1" x14ac:dyDescent="0.25">
      <c r="B7" s="102"/>
      <c r="C7" s="126" t="s">
        <v>46</v>
      </c>
      <c r="D7" s="104" t="s">
        <v>4</v>
      </c>
      <c r="E7" s="143">
        <v>0</v>
      </c>
      <c r="F7" s="146"/>
      <c r="G7" s="134" t="s">
        <v>55</v>
      </c>
    </row>
    <row r="8" spans="2:7" ht="15.75" customHeight="1" thickTop="1" thickBot="1" x14ac:dyDescent="0.25">
      <c r="B8" s="102"/>
      <c r="C8" s="76" t="s">
        <v>7</v>
      </c>
      <c r="D8" s="104" t="s">
        <v>2</v>
      </c>
      <c r="E8" s="158">
        <v>0</v>
      </c>
      <c r="F8" s="146"/>
    </row>
    <row r="9" spans="2:7" ht="15.75" customHeight="1" thickTop="1" thickBot="1" x14ac:dyDescent="0.25">
      <c r="B9" s="105"/>
      <c r="C9" s="106" t="s">
        <v>31</v>
      </c>
      <c r="D9" s="107" t="s">
        <v>32</v>
      </c>
      <c r="E9" s="159">
        <v>0</v>
      </c>
      <c r="F9" s="155"/>
    </row>
    <row r="10" spans="2:7" ht="15.75" customHeight="1" thickTop="1" thickBot="1" x14ac:dyDescent="0.25">
      <c r="B10" s="105"/>
      <c r="C10" s="106" t="s">
        <v>17</v>
      </c>
      <c r="D10" s="108" t="s">
        <v>13</v>
      </c>
      <c r="E10" s="158">
        <v>0</v>
      </c>
      <c r="F10" s="156"/>
    </row>
    <row r="11" spans="2:7" ht="15.75" customHeight="1" thickTop="1" thickBot="1" x14ac:dyDescent="0.25">
      <c r="B11" s="102"/>
      <c r="C11" s="106" t="s">
        <v>52</v>
      </c>
      <c r="D11" s="108" t="s">
        <v>2</v>
      </c>
      <c r="E11" s="160">
        <v>0</v>
      </c>
      <c r="F11" s="147" t="s">
        <v>61</v>
      </c>
    </row>
    <row r="12" spans="2:7" ht="20.25" customHeight="1" thickTop="1" thickBot="1" x14ac:dyDescent="0.25">
      <c r="B12" s="151"/>
      <c r="C12" s="152" t="s">
        <v>58</v>
      </c>
      <c r="D12" s="153"/>
      <c r="E12" s="154"/>
      <c r="F12" s="157"/>
    </row>
    <row r="13" spans="2:7" ht="20.25" customHeight="1" x14ac:dyDescent="0.2">
      <c r="B13" s="105"/>
      <c r="C13" s="98" t="s">
        <v>44</v>
      </c>
      <c r="D13" s="98"/>
      <c r="E13" s="150"/>
      <c r="F13" s="124"/>
    </row>
    <row r="14" spans="2:7" ht="15.75" customHeight="1" x14ac:dyDescent="0.2">
      <c r="B14" s="102"/>
      <c r="C14" s="19" t="s">
        <v>23</v>
      </c>
      <c r="D14" s="24"/>
      <c r="E14" s="76"/>
      <c r="F14" s="28"/>
    </row>
    <row r="15" spans="2:7" ht="15.75" customHeight="1" x14ac:dyDescent="0.2">
      <c r="B15" s="102"/>
      <c r="C15" s="126" t="s">
        <v>49</v>
      </c>
      <c r="D15" s="109" t="s">
        <v>0</v>
      </c>
      <c r="E15" s="140"/>
      <c r="F15" s="56" t="s">
        <v>0</v>
      </c>
    </row>
    <row r="16" spans="2:7" ht="15.75" customHeight="1" x14ac:dyDescent="0.2">
      <c r="B16" s="11"/>
      <c r="C16" s="12" t="s">
        <v>9</v>
      </c>
      <c r="D16" s="13"/>
      <c r="E16" s="85">
        <f>E15</f>
        <v>0</v>
      </c>
      <c r="F16" s="14"/>
    </row>
    <row r="17" spans="1:7" ht="15.75" customHeight="1" x14ac:dyDescent="0.2">
      <c r="B17" s="102"/>
      <c r="C17" s="19" t="s">
        <v>33</v>
      </c>
      <c r="D17" s="34"/>
      <c r="E17" s="76"/>
      <c r="F17" s="26"/>
    </row>
    <row r="18" spans="1:7" ht="15.75" customHeight="1" x14ac:dyDescent="0.2">
      <c r="B18" s="59"/>
      <c r="C18" s="62" t="s">
        <v>34</v>
      </c>
      <c r="D18" s="78" t="s">
        <v>35</v>
      </c>
      <c r="E18" s="141"/>
      <c r="F18" s="125" t="s">
        <v>35</v>
      </c>
      <c r="G18" s="110"/>
    </row>
    <row r="19" spans="1:7" ht="15.75" customHeight="1" x14ac:dyDescent="0.2">
      <c r="B19" s="73"/>
      <c r="C19" s="74" t="s">
        <v>16</v>
      </c>
      <c r="D19" s="13"/>
      <c r="E19" s="122">
        <f>-PV(E8*0.01,E7,E18*E9*E10)</f>
        <v>0</v>
      </c>
      <c r="F19" s="75"/>
    </row>
    <row r="20" spans="1:7" ht="15.75" customHeight="1" x14ac:dyDescent="0.2">
      <c r="B20" s="102"/>
      <c r="C20" s="19" t="s">
        <v>36</v>
      </c>
      <c r="D20" s="111"/>
      <c r="E20" s="111"/>
      <c r="F20" s="26"/>
    </row>
    <row r="21" spans="1:7" ht="15.75" customHeight="1" x14ac:dyDescent="0.2">
      <c r="B21" s="102"/>
      <c r="C21" s="112" t="s">
        <v>37</v>
      </c>
      <c r="D21" s="113" t="s">
        <v>38</v>
      </c>
      <c r="E21" s="142"/>
      <c r="F21" s="26"/>
    </row>
    <row r="22" spans="1:7" ht="15.75" customHeight="1" x14ac:dyDescent="0.2">
      <c r="B22" s="73"/>
      <c r="C22" s="74" t="s">
        <v>39</v>
      </c>
      <c r="D22" s="13"/>
      <c r="E22" s="122">
        <f>-PV(E8*0.01,E7,(E20*12+E21*12))</f>
        <v>0</v>
      </c>
      <c r="F22" s="75"/>
    </row>
    <row r="23" spans="1:7" ht="15.75" customHeight="1" x14ac:dyDescent="0.2">
      <c r="B23" s="102"/>
      <c r="C23" s="19" t="s">
        <v>40</v>
      </c>
      <c r="D23" s="34"/>
      <c r="E23" s="111"/>
      <c r="F23" s="26"/>
    </row>
    <row r="24" spans="1:7" s="38" customFormat="1" ht="15.75" customHeight="1" x14ac:dyDescent="0.2">
      <c r="B24" s="18"/>
      <c r="C24" s="126" t="s">
        <v>59</v>
      </c>
      <c r="D24" s="31" t="s">
        <v>5</v>
      </c>
      <c r="E24" s="173"/>
      <c r="F24" s="27" t="s">
        <v>6</v>
      </c>
    </row>
    <row r="25" spans="1:7" s="38" customFormat="1" ht="15.75" customHeight="1" x14ac:dyDescent="0.2">
      <c r="B25" s="77" t="s">
        <v>20</v>
      </c>
      <c r="C25" s="20" t="s">
        <v>25</v>
      </c>
      <c r="D25" s="31" t="s">
        <v>5</v>
      </c>
      <c r="E25" s="138"/>
      <c r="F25" s="27" t="s">
        <v>6</v>
      </c>
    </row>
    <row r="26" spans="1:7" s="38" customFormat="1" ht="15.75" customHeight="1" x14ac:dyDescent="0.2">
      <c r="B26" s="11"/>
      <c r="C26" s="12" t="s">
        <v>15</v>
      </c>
      <c r="D26" s="13"/>
      <c r="E26" s="88">
        <f>IF(E22&gt;0,-PV(E7*0.01,E8,E24),-PV(E7*0.01,E8,E25))</f>
        <v>0</v>
      </c>
      <c r="F26" s="14"/>
    </row>
    <row r="27" spans="1:7" s="38" customFormat="1" ht="15.75" customHeight="1" x14ac:dyDescent="0.2">
      <c r="B27" s="102"/>
      <c r="C27" s="19" t="s">
        <v>41</v>
      </c>
      <c r="D27" s="76"/>
      <c r="E27" s="114"/>
      <c r="F27" s="30"/>
    </row>
    <row r="28" spans="1:7" s="38" customFormat="1" ht="15.75" customHeight="1" x14ac:dyDescent="0.2">
      <c r="B28" s="115"/>
      <c r="C28" s="116" t="s">
        <v>28</v>
      </c>
      <c r="D28" s="66" t="s">
        <v>0</v>
      </c>
      <c r="E28" s="114">
        <f>SUM(E15*E11)</f>
        <v>0</v>
      </c>
      <c r="F28" s="145" t="s">
        <v>60</v>
      </c>
      <c r="G28" s="110"/>
    </row>
    <row r="29" spans="1:7" s="38" customFormat="1" ht="1.5" customHeight="1" x14ac:dyDescent="0.2">
      <c r="B29" s="117"/>
      <c r="C29" s="97" t="s">
        <v>26</v>
      </c>
      <c r="D29" s="118"/>
      <c r="E29" s="123">
        <f>E15-E28</f>
        <v>0</v>
      </c>
      <c r="F29" s="119"/>
      <c r="G29" s="120"/>
    </row>
    <row r="30" spans="1:7" s="38" customFormat="1" ht="15.75" customHeight="1" x14ac:dyDescent="0.2">
      <c r="B30" s="68"/>
      <c r="C30" s="69" t="s">
        <v>42</v>
      </c>
      <c r="D30" s="69"/>
      <c r="E30" s="91"/>
      <c r="F30" s="70"/>
      <c r="G30" s="120"/>
    </row>
    <row r="31" spans="1:7" s="38" customFormat="1" ht="15.75" customHeight="1" x14ac:dyDescent="0.2">
      <c r="A31" s="120"/>
      <c r="B31" s="68"/>
      <c r="C31" s="69" t="s">
        <v>11</v>
      </c>
      <c r="D31" s="69"/>
      <c r="E31" s="91">
        <f>(SUM(E16,E19,E22,E26,(PV($E$8*0.01,$E$7,,E28))))</f>
        <v>0</v>
      </c>
      <c r="F31" s="91"/>
      <c r="G31" s="121"/>
    </row>
    <row r="32" spans="1:7" s="38" customFormat="1" ht="24.75" customHeight="1" thickBot="1" x14ac:dyDescent="0.3">
      <c r="B32" s="81"/>
      <c r="C32" s="168" t="s">
        <v>3</v>
      </c>
      <c r="D32" s="168"/>
      <c r="E32" s="92">
        <f>(SUM(E16,E19,E22,E26,(PV($E$8*0.01,$E$7,,E28))))*$E$6</f>
        <v>0</v>
      </c>
      <c r="F32" s="57"/>
    </row>
    <row r="33" spans="2:7" x14ac:dyDescent="0.2">
      <c r="B33" s="47"/>
      <c r="C33" s="47"/>
      <c r="D33" s="47"/>
      <c r="E33" s="47"/>
      <c r="F33" s="47"/>
      <c r="G33" s="47"/>
    </row>
    <row r="34" spans="2:7" x14ac:dyDescent="0.2">
      <c r="B34" s="48"/>
      <c r="C34" s="58"/>
      <c r="D34" s="51" t="s">
        <v>51</v>
      </c>
      <c r="E34" s="51"/>
      <c r="F34" s="48"/>
      <c r="G34" s="48"/>
    </row>
    <row r="35" spans="2:7" x14ac:dyDescent="0.2">
      <c r="B35" s="48"/>
      <c r="C35" s="61"/>
      <c r="D35" s="162"/>
      <c r="E35" s="162"/>
      <c r="F35" s="48"/>
      <c r="G35" s="48"/>
    </row>
    <row r="36" spans="2:7" x14ac:dyDescent="0.2">
      <c r="B36" s="48"/>
      <c r="C36" s="48"/>
      <c r="D36" s="48"/>
      <c r="E36" s="48"/>
      <c r="F36" s="48"/>
      <c r="G36" s="48"/>
    </row>
    <row r="37" spans="2:7" x14ac:dyDescent="0.2">
      <c r="B37" s="48"/>
      <c r="C37" s="48"/>
      <c r="D37" s="48"/>
      <c r="E37" s="48"/>
      <c r="F37" s="48"/>
      <c r="G37" s="48"/>
    </row>
    <row r="38" spans="2:7" x14ac:dyDescent="0.2">
      <c r="B38" s="48"/>
      <c r="C38" s="48"/>
      <c r="D38" s="48"/>
      <c r="E38" s="48"/>
      <c r="F38" s="48"/>
      <c r="G38" s="48"/>
    </row>
    <row r="39" spans="2:7" x14ac:dyDescent="0.2">
      <c r="B39" s="48"/>
      <c r="C39" s="48"/>
      <c r="D39" s="48"/>
      <c r="E39" s="48"/>
      <c r="F39" s="48"/>
      <c r="G39" s="48"/>
    </row>
    <row r="40" spans="2:7" x14ac:dyDescent="0.2">
      <c r="B40" s="48"/>
      <c r="C40" s="48"/>
      <c r="D40" s="48"/>
      <c r="E40" s="48"/>
      <c r="F40" s="48"/>
      <c r="G40" s="48"/>
    </row>
    <row r="41" spans="2:7" s="38" customFormat="1" ht="24" customHeight="1" x14ac:dyDescent="0.2">
      <c r="B41" s="48"/>
      <c r="C41" s="48"/>
      <c r="D41" s="48"/>
      <c r="E41" s="48"/>
      <c r="F41" s="48"/>
      <c r="G41" s="48"/>
    </row>
    <row r="42" spans="2:7" x14ac:dyDescent="0.2">
      <c r="B42" s="48"/>
      <c r="C42" s="48"/>
      <c r="D42" s="48"/>
      <c r="E42" s="48"/>
      <c r="F42" s="48"/>
      <c r="G42" s="48"/>
    </row>
    <row r="43" spans="2:7" x14ac:dyDescent="0.2">
      <c r="B43" s="48"/>
      <c r="C43" s="48"/>
      <c r="D43" s="48"/>
      <c r="E43" s="48"/>
      <c r="F43" s="48"/>
      <c r="G43" s="48"/>
    </row>
    <row r="44" spans="2:7" x14ac:dyDescent="0.2">
      <c r="B44" s="48"/>
      <c r="C44" s="48"/>
      <c r="D44" s="48"/>
      <c r="E44" s="48"/>
      <c r="F44" s="48"/>
      <c r="G44" s="48"/>
    </row>
    <row r="45" spans="2:7" x14ac:dyDescent="0.2">
      <c r="B45" s="48"/>
      <c r="C45" s="48"/>
      <c r="D45" s="48"/>
      <c r="E45" s="48"/>
      <c r="F45" s="48"/>
      <c r="G45" s="48"/>
    </row>
    <row r="46" spans="2:7" x14ac:dyDescent="0.2">
      <c r="B46" s="48"/>
      <c r="C46" s="48"/>
      <c r="D46" s="48"/>
      <c r="E46" s="48"/>
      <c r="F46" s="48"/>
      <c r="G46" s="48"/>
    </row>
    <row r="47" spans="2:7" x14ac:dyDescent="0.2">
      <c r="B47" s="48"/>
      <c r="C47" s="48"/>
      <c r="D47" s="48"/>
      <c r="E47" s="48"/>
      <c r="F47" s="48"/>
      <c r="G47" s="48"/>
    </row>
    <row r="48" spans="2:7" x14ac:dyDescent="0.2">
      <c r="B48" s="48"/>
      <c r="C48" s="48"/>
      <c r="D48" s="48"/>
      <c r="E48" s="48"/>
      <c r="F48" s="48"/>
      <c r="G48" s="48"/>
    </row>
    <row r="49" spans="2:7" x14ac:dyDescent="0.2">
      <c r="B49" s="48"/>
      <c r="C49" s="48"/>
      <c r="D49" s="48"/>
      <c r="E49" s="48"/>
      <c r="F49" s="48"/>
      <c r="G49" s="48"/>
    </row>
    <row r="50" spans="2:7" x14ac:dyDescent="0.2">
      <c r="B50" s="48"/>
      <c r="C50" s="10"/>
      <c r="D50" s="10"/>
      <c r="E50" s="10"/>
      <c r="F50" s="10"/>
      <c r="G50" s="10"/>
    </row>
  </sheetData>
  <mergeCells count="5">
    <mergeCell ref="C2:E2"/>
    <mergeCell ref="C3:F3"/>
    <mergeCell ref="C4:F4"/>
    <mergeCell ref="C32:D32"/>
    <mergeCell ref="D35:E35"/>
  </mergeCells>
  <conditionalFormatting sqref="C21:E23 C14:E19 C12:D13 F13:F23 C29:F32 C28 E28 C26:F27 E24">
    <cfRule type="expression" dxfId="7" priority="15" stopIfTrue="1">
      <formula>"OM($E$17&gt;0 och $E$16=0)"</formula>
    </cfRule>
  </conditionalFormatting>
  <conditionalFormatting sqref="D20:E20">
    <cfRule type="expression" dxfId="6" priority="14" stopIfTrue="1">
      <formula>"OM($E$17&gt;0 och $E$16=0)"</formula>
    </cfRule>
  </conditionalFormatting>
  <conditionalFormatting sqref="C20">
    <cfRule type="expression" dxfId="5" priority="13" stopIfTrue="1">
      <formula>"OM($E$17&gt;0 och $E$16=0)"</formula>
    </cfRule>
  </conditionalFormatting>
  <conditionalFormatting sqref="D28">
    <cfRule type="expression" dxfId="4" priority="9" stopIfTrue="1">
      <formula>"OM($E$17&gt;0 och $E$16=0)"</formula>
    </cfRule>
  </conditionalFormatting>
  <conditionalFormatting sqref="F28">
    <cfRule type="expression" dxfId="3" priority="10" stopIfTrue="1">
      <formula>"OM($E$17&gt;0 och $E$16=0)"</formula>
    </cfRule>
  </conditionalFormatting>
  <conditionalFormatting sqref="F24:F25 C25:D25 D24">
    <cfRule type="expression" dxfId="2" priority="2" stopIfTrue="1">
      <formula>"OM($E$17&gt;0 och $E$16=0)"</formula>
    </cfRule>
  </conditionalFormatting>
  <conditionalFormatting sqref="E25">
    <cfRule type="expression" dxfId="1" priority="3" stopIfTrue="1">
      <formula>$E$22&gt;0</formula>
    </cfRule>
  </conditionalFormatting>
  <conditionalFormatting sqref="C24">
    <cfRule type="expression" dxfId="0" priority="1" stopIfTrue="1">
      <formula>"OM($E$17&gt;0 och $E$16=0)"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LCC-exempel (ej elbilar)</vt:lpstr>
      <vt:lpstr>LCC - Fordon (ej elbilar)</vt:lpstr>
      <vt:lpstr>Exempel LCC Elbilar</vt:lpstr>
      <vt:lpstr>LCC - Elbilar</vt:lpstr>
      <vt:lpstr>'LCC - Fordon (ej elbilar)'!Utskriftsområde</vt:lpstr>
      <vt:lpstr>'LCC-exempel (ej elbilar)'!Utskriftsområde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Stålberg</dc:creator>
  <cp:lastModifiedBy>Acking Torunn</cp:lastModifiedBy>
  <cp:lastPrinted>2011-03-02T13:58:49Z</cp:lastPrinted>
  <dcterms:created xsi:type="dcterms:W3CDTF">2007-05-09T08:48:56Z</dcterms:created>
  <dcterms:modified xsi:type="dcterms:W3CDTF">2016-11-08T08:33:11Z</dcterms:modified>
</cp:coreProperties>
</file>