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Kommentus\Upphandling\Upphandlingar\Trygghetslarm och larmmottagning\Trygghetslarm och larmmottagning 2019\12. Avslut\Avropsvägledning o avropsstöd\"/>
    </mc:Choice>
  </mc:AlternateContent>
  <xr:revisionPtr revIDLastSave="0" documentId="13_ncr:1_{D5FAFD21-3AE4-49E5-BC46-6CF19E94BAD7}" xr6:coauthVersionLast="47" xr6:coauthVersionMax="47" xr10:uidLastSave="{00000000-0000-0000-0000-000000000000}"/>
  <bookViews>
    <workbookView xWindow="-108" yWindow="-108" windowWidth="30936" windowHeight="16896" tabRatio="515" xr2:uid="{00000000-000D-0000-FFFF-FFFF00000000}"/>
  </bookViews>
  <sheets>
    <sheet name="1. Vägledning" sheetId="17" r:id="rId1"/>
    <sheet name="2. Avropsmall" sheetId="18" r:id="rId2"/>
    <sheet name="3. Svarsmall" sheetId="10" r:id="rId3"/>
    <sheet name="4. Prisuppgifter" sheetId="1" r:id="rId4"/>
    <sheet name="Rör ej" sheetId="16" state="hidden" r:id="rId5"/>
  </sheets>
  <definedNames>
    <definedName name="_xlnm._FilterDatabase" localSheetId="2" hidden="1">'3. Svarsmall'!$B$5:$D$11</definedName>
    <definedName name="Anbudsgivaren_ska_vid_avrop_kunna_inkludera_internetabonnemang_för_de_stationära_trygghetslarmen.">'2. Avropsmall'!#REF!</definedName>
    <definedName name="_xlnm.Print_Area" localSheetId="1">'2. Avropsmall'!$A$1:$H$48</definedName>
    <definedName name="_xlnm.Print_Area" localSheetId="2">'3. Svarsmall'!$B$1:$E$19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1" l="1"/>
  <c r="E24" i="1"/>
  <c r="E9" i="10" l="1"/>
  <c r="E26" i="1" l="1"/>
  <c r="B10" i="10"/>
  <c r="E10" i="10"/>
  <c r="C10" i="10"/>
  <c r="G19" i="18" l="1"/>
  <c r="D19" i="18"/>
  <c r="E11" i="10"/>
  <c r="E8" i="10"/>
  <c r="E7" i="10"/>
  <c r="C11" i="10"/>
  <c r="C9" i="10"/>
  <c r="C8" i="10"/>
  <c r="C7" i="10"/>
  <c r="B11" i="10"/>
  <c r="B9" i="10"/>
  <c r="B8" i="10"/>
  <c r="B7" i="10"/>
  <c r="G16" i="18" l="1"/>
  <c r="D16" i="18"/>
  <c r="G22" i="18"/>
  <c r="G13" i="18"/>
  <c r="G10" i="18"/>
  <c r="D22" i="18"/>
  <c r="D13" i="18" l="1"/>
  <c r="D10" i="18"/>
  <c r="G34" i="18" l="1"/>
  <c r="G33" i="18"/>
  <c r="G32" i="18"/>
  <c r="G31" i="18"/>
  <c r="G30" i="18"/>
  <c r="G29" i="18"/>
  <c r="B15" i="10" l="1"/>
  <c r="B16" i="10"/>
  <c r="B17" i="10"/>
  <c r="B18" i="10"/>
  <c r="B14" i="10"/>
  <c r="E14" i="10"/>
  <c r="E15" i="10"/>
  <c r="E16" i="10"/>
  <c r="E17" i="10"/>
  <c r="E18" i="10"/>
  <c r="E33" i="1" l="1"/>
  <c r="E34" i="1" s="1"/>
  <c r="E47" i="1"/>
  <c r="E48" i="1" s="1"/>
  <c r="F43" i="1"/>
  <c r="F44" i="1" s="1"/>
  <c r="F29" i="1"/>
  <c r="F30" i="1" s="1"/>
  <c r="D30" i="18" l="1"/>
  <c r="D31" i="18"/>
  <c r="D32" i="18"/>
  <c r="D33" i="18"/>
  <c r="D34" i="18"/>
  <c r="D29" i="18"/>
  <c r="C14" i="10" l="1"/>
  <c r="C15" i="10"/>
  <c r="C16" i="10"/>
  <c r="C17" i="10"/>
  <c r="C18" i="10"/>
  <c r="B13" i="10" l="1"/>
  <c r="E13" i="10"/>
  <c r="C13" i="10"/>
  <c r="E19" i="10" s="1"/>
  <c r="E9" i="1" l="1"/>
  <c r="I5" i="1" l="1"/>
  <c r="E38" i="1" l="1"/>
  <c r="E37" i="1"/>
  <c r="E40" i="1" s="1"/>
  <c r="E8" i="1"/>
  <c r="E6" i="1"/>
  <c r="E5" i="1"/>
  <c r="E11" i="1" s="1"/>
  <c r="E12" i="1" s="1"/>
  <c r="I3" i="1" s="1"/>
  <c r="I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Carlsson</author>
  </authors>
  <commentList>
    <comment ref="C10" authorId="0" shapeId="0" xr:uid="{80F5F2B6-34AE-4A2E-8F93-84FCF1040CAB}">
      <text>
        <r>
          <rPr>
            <b/>
            <sz val="10"/>
            <color rgb="FF000000"/>
            <rFont val="Calibri"/>
            <family val="2"/>
          </rPr>
          <t xml:space="preserve">1. </t>
        </r>
        <r>
          <rPr>
            <sz val="10"/>
            <color rgb="FF000000"/>
            <rFont val="Calibri"/>
            <family val="2"/>
            <scheme val="minor"/>
          </rPr>
          <t>Här väljer</t>
        </r>
        <r>
          <rPr>
            <sz val="10"/>
            <color rgb="FF000000"/>
            <rFont val="Calibri"/>
            <family val="2"/>
            <scheme val="minor"/>
          </rPr>
          <t xml:space="preserve"> du/ni</t>
        </r>
        <r>
          <rPr>
            <sz val="10"/>
            <color rgb="FF000000"/>
            <rFont val="Calibri"/>
            <family val="2"/>
            <scheme val="minor"/>
          </rPr>
          <t xml:space="preserve"> om de utvärderingskriterium som ställts i ramavtalsupphandlingen ska utgöra ett obligatoriskt krav</t>
        </r>
        <r>
          <rPr>
            <sz val="10"/>
            <color rgb="FF000000"/>
            <rFont val="Calibri"/>
            <family val="2"/>
            <scheme val="minor"/>
          </rPr>
          <t xml:space="preserve"> eller </t>
        </r>
        <r>
          <rPr>
            <sz val="10"/>
            <color rgb="FF000000"/>
            <rFont val="Calibri"/>
            <family val="2"/>
            <scheme val="minor"/>
          </rPr>
          <t>ett utvärderingskriterium. Om det anges som utvärderingskriterium ska även ett mervärde i form av svenska kronor anges</t>
        </r>
      </text>
    </comment>
    <comment ref="E10" authorId="0" shapeId="0" xr:uid="{8A970C59-B4B9-42C6-8CBD-1DD0B6A05367}">
      <text>
        <r>
          <rPr>
            <b/>
            <sz val="10"/>
            <color rgb="FF000000"/>
            <rFont val="Calibri"/>
            <family val="2"/>
          </rPr>
          <t xml:space="preserve">2. </t>
        </r>
        <r>
          <rPr>
            <sz val="10"/>
            <color rgb="FF000000"/>
            <rFont val="Calibri"/>
            <family val="2"/>
            <scheme val="minor"/>
          </rPr>
          <t>Här fyller</t>
        </r>
        <r>
          <rPr>
            <sz val="10"/>
            <color rgb="FF000000"/>
            <rFont val="Calibri"/>
            <family val="2"/>
            <scheme val="minor"/>
          </rPr>
          <t xml:space="preserve"> </t>
        </r>
        <r>
          <rPr>
            <sz val="10"/>
            <color rgb="FF000000"/>
            <rFont val="Calibri"/>
            <family val="2"/>
            <scheme val="minor"/>
          </rPr>
          <t>du/ni i mervärdet i svenska kronor i det fall det är ett utvärderingskriterium i avropet</t>
        </r>
      </text>
    </comment>
  </commentList>
</comments>
</file>

<file path=xl/sharedStrings.xml><?xml version="1.0" encoding="utf-8"?>
<sst xmlns="http://schemas.openxmlformats.org/spreadsheetml/2006/main" count="142" uniqueCount="105">
  <si>
    <t>Installation</t>
  </si>
  <si>
    <t>Service och support</t>
  </si>
  <si>
    <t>Anbudsgivare:</t>
  </si>
  <si>
    <t>Antal månader för kontraktet</t>
  </si>
  <si>
    <t>Totalpris per månad</t>
  </si>
  <si>
    <t>Totalt</t>
  </si>
  <si>
    <t>Minus mervärde:</t>
  </si>
  <si>
    <t>Resultat:</t>
  </si>
  <si>
    <t>Totalpris köp av produkter (engångskostnad)</t>
  </si>
  <si>
    <t>Totalpris per månad för larmmottagning</t>
  </si>
  <si>
    <t>Avsnitt FFU</t>
  </si>
  <si>
    <t>5.2.5.2</t>
  </si>
  <si>
    <t>Ja</t>
  </si>
  <si>
    <t>Nej</t>
  </si>
  <si>
    <t>Mervärde i SEK</t>
  </si>
  <si>
    <t>Anbudsgivarens svar</t>
  </si>
  <si>
    <t>Totalt:</t>
  </si>
  <si>
    <t>Totalpris - Hyra produkter &amp; larmmottagning (kontraktsperioden)</t>
  </si>
  <si>
    <t>Totalpris - Köp produkter + larmmottagning (kontraktsperioden)</t>
  </si>
  <si>
    <t>Mervärde (SEK)</t>
  </si>
  <si>
    <t>Krav/kriterium</t>
  </si>
  <si>
    <t>KRAVET UTGÅR</t>
  </si>
  <si>
    <t>Implementerings- och tidsplan</t>
  </si>
  <si>
    <t>Utvärderingskriterier</t>
  </si>
  <si>
    <r>
      <t xml:space="preserve">Här ska </t>
    </r>
    <r>
      <rPr>
        <b/>
        <sz val="12"/>
        <rFont val="Calibri"/>
        <family val="2"/>
        <scheme val="minor"/>
      </rPr>
      <t>ramavtalsleverantören</t>
    </r>
    <r>
      <rPr>
        <sz val="12"/>
        <rFont val="Calibri"/>
        <family val="2"/>
        <scheme val="minor"/>
      </rPr>
      <t xml:space="preserve"> fylla i med Ja/Nej om man uppfyller nedan angivna utvärderingskriterier.</t>
    </r>
  </si>
  <si>
    <t>Kontrollkolumn</t>
  </si>
  <si>
    <t>Vägledning för beställare</t>
  </si>
  <si>
    <t>Vägledning för ramavtalsleverantör</t>
  </si>
  <si>
    <t>Att precisera avseende införandet</t>
  </si>
  <si>
    <t>Precisera behovet av hjälp med installation</t>
  </si>
  <si>
    <t>OBLIGATORISKT KRAV</t>
  </si>
  <si>
    <t>UTVÄRDERINGSKRITERIUM</t>
  </si>
  <si>
    <t>Obligatoriska krav/utvärderingskriterium</t>
  </si>
  <si>
    <t>Utvärderingskriterium</t>
  </si>
  <si>
    <t>Antal larm (fylls i av UM)</t>
  </si>
  <si>
    <t>Pris per timme (fylls i av leverantören)</t>
  </si>
  <si>
    <t>– Service och support exklusive utökad servicenivå</t>
  </si>
  <si>
    <t>– Service och support inklusive utökad servicenivå</t>
  </si>
  <si>
    <t>Antal brukare (fylls i av UM)</t>
  </si>
  <si>
    <t>Totalpris - Service och support</t>
  </si>
  <si>
    <t>Implementering av information</t>
  </si>
  <si>
    <t>Övriga tjänster</t>
  </si>
  <si>
    <t>Totalpris - Övriga tjänster</t>
  </si>
  <si>
    <t>Pris för ej komplett returnerad produkt</t>
  </si>
  <si>
    <t>Uppskattat antal larm (fylls i av UM)</t>
  </si>
  <si>
    <t xml:space="preserve">Installation  </t>
  </si>
  <si>
    <t xml:space="preserve">Utbildning  </t>
  </si>
  <si>
    <t>Totalpris - Installation</t>
  </si>
  <si>
    <t>Uppskattat antal utbildningstimmar (fylls i av UM)</t>
  </si>
  <si>
    <t>Uppskattat antal brukare (fylls i av UM)</t>
  </si>
  <si>
    <t>Uppskattad tid för implementation av information för antal brukare som UM angett (fylls i av leverantören)</t>
  </si>
  <si>
    <t>Pris per produkt (fylls i av leverantören)</t>
  </si>
  <si>
    <t xml:space="preserve">Utbildning </t>
  </si>
  <si>
    <t>Pris per st/månad 
(fylls i av leverantören)</t>
  </si>
  <si>
    <t>Pris per månad</t>
  </si>
  <si>
    <t>Pris per st 
(fylls i av leverantören)</t>
  </si>
  <si>
    <t>Pris per månad och brukare 
(fylls i av leverantören)</t>
  </si>
  <si>
    <t>Pris per timme 
(fylls i av leverantören)</t>
  </si>
  <si>
    <t>Anbudssumma:</t>
  </si>
  <si>
    <t>Ramavtalsleverantörens svar</t>
  </si>
  <si>
    <t>Totalpris - Utbildning</t>
  </si>
  <si>
    <t>Obligatoriskt krav/
utvärderingskriterium</t>
  </si>
  <si>
    <t>Totalpris - Implementering av information</t>
  </si>
  <si>
    <t>Totalt pris</t>
  </si>
  <si>
    <t xml:space="preserve"> - Ytterligare utvärderingskriterier som lagts till vid avropet</t>
  </si>
  <si>
    <r>
      <t xml:space="preserve">Här ska </t>
    </r>
    <r>
      <rPr>
        <b/>
        <sz val="14"/>
        <rFont val="Calibri"/>
        <family val="2"/>
        <scheme val="minor"/>
      </rPr>
      <t>du/ni</t>
    </r>
    <r>
      <rPr>
        <sz val="14"/>
        <rFont val="Calibri"/>
        <family val="2"/>
        <scheme val="minor"/>
      </rPr>
      <t xml:space="preserve"> precisera de krav som framgår nedan samt välja om de utvärderingskriterium som var med i ramavtalsupphandlingen ska ställas som krav, utvärderingskriterium eller utgå. Du/ni ska även beskriva de punkter som kan/bör specificeras i avropet.</t>
    </r>
  </si>
  <si>
    <t>Uppskattad tid för installation av antal larm (fylls i av leverantören)</t>
  </si>
  <si>
    <t>Mobila trygghetslarm</t>
  </si>
  <si>
    <t>Halsband/Berlock</t>
  </si>
  <si>
    <t>Skosula</t>
  </si>
  <si>
    <t>Anbudsgivare som erbjuder passivt mobilt trygghetslarm med positionering via A-GPS som sekundärt positioneringsalternativ</t>
  </si>
  <si>
    <t xml:space="preserve"> - Mobila trygghetslarm</t>
  </si>
  <si>
    <t>Ett aktivt mobilt trygghetslarmet innebär att brukaren själv larmar genom exempelvis en knapptryckning. Passivt mobilt trygghetslarm
används av brukare med kognitiv svikt som inte har behov av att kunna eller kan larma själva.</t>
  </si>
  <si>
    <t>Parkoppling med extern larmknapp</t>
  </si>
  <si>
    <t>Avropsprecisering, delområde 5 - Mobila trygghetslarm</t>
  </si>
  <si>
    <t>Anbudsgivare som erbjuder aktiv mobilt trygghetslarm med positionering via A-GPS som sekundärt positioneringsalternativ</t>
  </si>
  <si>
    <t>Frekvent funktionsövervakning</t>
  </si>
  <si>
    <t>Att precisera avseende hur UM jobbar eller har tänkt sig att arbeta med funktionsövervakning.</t>
  </si>
  <si>
    <t>Parkoppling med extern larmknapp (Aktivt larm)</t>
  </si>
  <si>
    <t>Aktivt mobilt trygghetslarm, mobilt IP-nät</t>
  </si>
  <si>
    <t>Passivt mobilt trygghetslarm, mobilt IP-nät</t>
  </si>
  <si>
    <t xml:space="preserve">Mobila trygghetslarm inkl. kommunikation </t>
  </si>
  <si>
    <t>Mobila trygghetslarm - Hyra</t>
  </si>
  <si>
    <t xml:space="preserve">Mobila trygghetslarm exkl. kommunikation </t>
  </si>
  <si>
    <t>Mobila trygghetslarm - Köp</t>
  </si>
  <si>
    <t>Mobila trygghetslarm exkl. kommunikation</t>
  </si>
  <si>
    <t>Priser, delområde 5 – Mobila trygghetslarm</t>
  </si>
  <si>
    <t>Pris trygghetslarm och larmmottagning per larm/ per månad</t>
  </si>
  <si>
    <t>Aktivt mobilt trygghetslarm, mobilt IP-nät/ per st</t>
  </si>
  <si>
    <t>Passivt mobilt trygghetslarm, mobilt IP-nät/ per st</t>
  </si>
  <si>
    <r>
      <rPr>
        <b/>
        <sz val="11"/>
        <color theme="1"/>
        <rFont val="Calibri"/>
        <family val="2"/>
        <scheme val="minor"/>
      </rPr>
      <t xml:space="preserve">I denna bilaga ska du/ni specificera dina/era krav och precisera ditt/ert behov för att ramavtalsleverantörerna ska kunna lämna avropssvar i den förnyade konkurrensutsättningen.
</t>
    </r>
    <r>
      <rPr>
        <b/>
        <u/>
        <sz val="11"/>
        <color theme="1"/>
        <rFont val="Calibri"/>
        <family val="2"/>
        <scheme val="minor"/>
      </rPr>
      <t xml:space="preserve">Du/ni fyller i följande: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vilka utvärderingskriterier från ramavtalsupphandlingen som är obligatoriska krav respektive utvärderingskriterier samt precisering av behovet av efterfrågade tjänster under </t>
    </r>
    <r>
      <rPr>
        <b/>
        <sz val="11"/>
        <color theme="1"/>
        <rFont val="Calibri"/>
        <family val="2"/>
        <scheme val="minor"/>
      </rPr>
      <t>flik 2. Avropsmall.</t>
    </r>
    <r>
      <rPr>
        <sz val="11"/>
        <color theme="1"/>
        <rFont val="Calibri"/>
        <family val="2"/>
        <scheme val="minor"/>
      </rPr>
      <t xml:space="preserve"> Valet görs i drop-downmenyerna som återfinns under kolumnen "Obligatoriska krav-/utvärderingskrieterier". Observera att krav som ställts i ramavtalsupphandlingen inte kan ändras eller bytas ut (se punkt 1.3.1 i upphandlingsdokumenten). Samtliga grönmarkerade fält ska tas ställning till.
</t>
    </r>
    <r>
      <rPr>
        <i/>
        <sz val="11"/>
        <color theme="1"/>
        <rFont val="Calibri"/>
        <family val="2"/>
        <scheme val="minor"/>
      </rPr>
      <t xml:space="preserve">Tänk på att utvärderingskriterierna resulterar i ett </t>
    </r>
    <r>
      <rPr>
        <b/>
        <i/>
        <sz val="11"/>
        <color theme="1"/>
        <rFont val="Calibri"/>
        <family val="2"/>
        <scheme val="minor"/>
      </rPr>
      <t>avdrag</t>
    </r>
    <r>
      <rPr>
        <i/>
        <sz val="11"/>
        <color theme="1"/>
        <rFont val="Calibri"/>
        <family val="2"/>
        <scheme val="minor"/>
      </rPr>
      <t xml:space="preserve"> från anbudssumman. Du/ni behöver på förhand analysera ditt/ert behov för att kunna precisera dina/era krav och för att kunna avgöra vilket mervärde som respektive utvärderingskriterium har. Vägledning för vilket värde du/ni kan ange som mervärde kan hämtas i de "takpriser" som ramavtalsleverantörerna har lämnat i ramavtalsupphandlingen. Tänk också på att avdragen bör differentieras efter hur viktigt utvärderingskriteriet är.</t>
    </r>
    <r>
      <rPr>
        <sz val="11"/>
        <color theme="1"/>
        <rFont val="Calibri"/>
        <family val="2"/>
        <scheme val="minor"/>
      </rPr>
      <t xml:space="preserve">
</t>
    </r>
    <r>
      <rPr>
        <b/>
        <sz val="11"/>
        <color theme="1"/>
        <rFont val="Calibri"/>
        <family val="2"/>
        <scheme val="minor"/>
      </rPr>
      <t xml:space="preserve">2. </t>
    </r>
    <r>
      <rPr>
        <sz val="11"/>
        <color theme="1"/>
        <rFont val="Calibri"/>
        <family val="2"/>
        <scheme val="minor"/>
      </rPr>
      <t xml:space="preserve">behovet avseende antal larm och larmmottagning samt tillbehör och behov av tillhörande tjänster i den </t>
    </r>
    <r>
      <rPr>
        <b/>
        <sz val="11"/>
        <color theme="1"/>
        <rFont val="Calibri"/>
        <family val="2"/>
        <scheme val="minor"/>
      </rPr>
      <t>röda texten</t>
    </r>
    <r>
      <rPr>
        <sz val="11"/>
        <color theme="1"/>
        <rFont val="Calibri"/>
        <family val="2"/>
        <scheme val="minor"/>
      </rPr>
      <t xml:space="preserve"> under </t>
    </r>
    <r>
      <rPr>
        <b/>
        <sz val="11"/>
        <color theme="1"/>
        <rFont val="Calibri"/>
        <family val="2"/>
        <scheme val="minor"/>
      </rPr>
      <t>flik 4. Prisuppgifter</t>
    </r>
    <r>
      <rPr>
        <sz val="11"/>
        <color theme="1"/>
        <rFont val="Calibri"/>
        <family val="2"/>
        <scheme val="minor"/>
      </rPr>
      <t xml:space="preserve">. Där anger du/ni om avropsförfrågan avser hyra, köp eller både och.  
Utöver detta bör du/ni vara uppmärksam på att mallen används i utvärderingssyfte och att de volymer som anges ska reflektera dina/era verkliga behov under kontraktsperioden.                                                                  
</t>
    </r>
  </si>
  <si>
    <r>
      <rPr>
        <b/>
        <sz val="11"/>
        <color theme="1"/>
        <rFont val="Calibri"/>
        <family val="2"/>
        <scheme val="minor"/>
      </rPr>
      <t xml:space="preserve">I denna bilaga ska ramavtalsleverantören besvara en avropsförfrågan genom att ange priser samt ramavtalsleverantörens möjlighet att uppfylla eventuella utvärderingskriterier. Ramavtalsleverantören har genom sitt anbud i ramavtalsupphandlingen bekräftat att man uppfyller samtliga obligatoriska krav i upphandlingsdokumenten.
</t>
    </r>
    <r>
      <rPr>
        <b/>
        <u/>
        <sz val="11"/>
        <color theme="1"/>
        <rFont val="Calibri"/>
        <family val="2"/>
        <scheme val="minor"/>
      </rPr>
      <t xml:space="preserve">Ramavtalsleverantörerna svarar på avropsförfrågan genom att fylla i: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uppfyllandet av eventuella utvärderingskriterier med svaret "Ja" eller "Nej" i kolumnen Ramavtalsleverantörens svar under</t>
    </r>
    <r>
      <rPr>
        <b/>
        <sz val="11"/>
        <color theme="1"/>
        <rFont val="Calibri"/>
        <family val="2"/>
        <scheme val="minor"/>
      </rPr>
      <t xml:space="preserve"> flik 3. Svarsmall. </t>
    </r>
    <r>
      <rPr>
        <sz val="11"/>
        <color theme="1"/>
        <rFont val="Calibri"/>
        <family val="2"/>
        <scheme val="minor"/>
      </rPr>
      <t xml:space="preserve">Samtliga lilamarkerade fält ska tas ställning till. 
</t>
    </r>
    <r>
      <rPr>
        <b/>
        <sz val="11"/>
        <color theme="1"/>
        <rFont val="Calibri"/>
        <family val="2"/>
        <scheme val="minor"/>
      </rPr>
      <t>2.</t>
    </r>
    <r>
      <rPr>
        <sz val="11"/>
        <color theme="1"/>
        <rFont val="Calibri"/>
        <family val="2"/>
        <scheme val="minor"/>
      </rPr>
      <t xml:space="preserve"> namnet på ramavtalsleverantören samt offererade priser under </t>
    </r>
    <r>
      <rPr>
        <b/>
        <sz val="11"/>
        <color theme="1"/>
        <rFont val="Calibri"/>
        <family val="2"/>
        <scheme val="minor"/>
      </rPr>
      <t>flik 4. Prisuppgifter</t>
    </r>
    <r>
      <rPr>
        <sz val="11"/>
        <color theme="1"/>
        <rFont val="Calibri"/>
        <family val="2"/>
        <scheme val="minor"/>
      </rPr>
      <t xml:space="preserve">. 
Ramavtalsleverantören skickar sedan detta dokument i retur till den avropande myndigheten tillsammans med övriga dokument i avropssvaret. 
</t>
    </r>
  </si>
  <si>
    <t xml:space="preserve">    </t>
  </si>
  <si>
    <t>Välj  mellan att få de mobila trygghetslarmen installerade av anbudsgivaren eller av egen utförare. Beskriv utförligt ditt/ert behov avseende installation, t.ex. i vilken omfattning beställaren behöver assistans med installation, registrering av brukare/larm i webbtjänsten,ange  den geografiska spridningen på utrustningens placering hos brukarna etc. Om du/ni inte har något behov av hjälp med installation kan detta fält lämnas tomt. För kravställningen i ramavtalsupphandlingen se aktuell punkt i Upphandlingsdokument - Trygghetslarm och larmmottagning 2019/ Avsnitt 9: Krav anbudsområde 5 - Mobila trygghetslarm.</t>
  </si>
  <si>
    <t>Ange önskad leveranstid i månader. Beskriv också utförligt ditt/ert behov avseende implementerings- och tidsplan, t.ex. information om beställarens projektorganisation för införande av digitala trygghetslarm, beställarens uppskattade tidsåtgång för införandet, antal larm som ska implementeras, antal brukare som omfattas av implementeringen och ska informeras etc. För kravställningen i ramavtalsupphandlingen se aktuell punkt i Upphandlingsdokument - Trygghetslarm och larmmottagning 2019/ Avsnitt 9: Krav anbudsområde 5 - Mobila trygghetslarm.</t>
  </si>
  <si>
    <t>Larmmottagning och kommunikation för aktiva mobila trygghetslarm</t>
  </si>
  <si>
    <t>Larmmottagning och kommunikation för passiva mobila trygghetslarm</t>
  </si>
  <si>
    <t xml:space="preserve">Utvärderingskriterier, delområde 5 - Mobila trygghetslarm </t>
  </si>
  <si>
    <t>Positionering via A-GPS (Aktivt larm)</t>
  </si>
  <si>
    <t>Positionering via A-GPS (Passivt larm)</t>
  </si>
  <si>
    <t>Beskriv hur du/ni jobbar eller har tänkt dig/er att arbeta med frekvent funktionsövervakning. Saker att beskriva kan vara hur ofta du/ni vill få meddelande om att ett eller flera mobila trygghetslarm saknar heartbeat. Det är viktigt att inte få information om varje uteblivet heartbeat utan att tiden anpassas till din/er rutin kring funktionsbortfall på ett eller flera mobila trygghetslarm. Ett exempel kan vara att heartbeat ska skickas var 5:e minut men meddelande om uteblivet heartbeat ska skickas till dig/er först när heartbeat uteblivit i 4 timmar. Beskriv också hur meddelande om detta ska skickas till dig/er.</t>
  </si>
  <si>
    <t>Exempel: I avropsförfrågan har ni möjlighet att begära att uppfyllandet av utvärderingskriterierna ska bevisas genom t.ex. anbudspresentationer, intervjuer, referenstagning eller tester.</t>
  </si>
  <si>
    <t>Anbudsgivare erbjuder mobilt trygghetslarm som halsband / berlock</t>
  </si>
  <si>
    <t>Anbudsgivare erbjuder mobilt trygghetslarm utformat som skosula. Skosulor ska fungara för aktiva och passiva larm och ska kunna levereras i olika storlekar eller kunna anpassas till rätt storlek.</t>
  </si>
  <si>
    <t>Ytterligare utvärderingskriterier som du/ni vill lägga till ditt/ert avrop.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</si>
</sst>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 &quot;kr&quot;"/>
  </numFmts>
  <fonts count="47" x14ac:knownFonts="1">
    <font>
      <sz val="11"/>
      <color theme="1"/>
      <name val="Calibri"/>
      <family val="2"/>
      <scheme val="minor"/>
    </font>
    <font>
      <b/>
      <sz val="12"/>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10"/>
      <name val="Arial"/>
      <family val="2"/>
    </font>
    <font>
      <b/>
      <sz val="14"/>
      <name val="Arial"/>
      <family val="2"/>
    </font>
    <font>
      <i/>
      <sz val="10"/>
      <name val="Arial"/>
      <family val="2"/>
    </font>
    <font>
      <b/>
      <sz val="10"/>
      <name val="Arial"/>
      <family val="2"/>
    </font>
    <font>
      <sz val="14"/>
      <color theme="1"/>
      <name val="Calibri"/>
      <family val="2"/>
      <scheme val="minor"/>
    </font>
    <font>
      <b/>
      <sz val="14"/>
      <name val="Calibri"/>
      <family val="2"/>
      <scheme val="minor"/>
    </font>
    <font>
      <b/>
      <sz val="14"/>
      <color theme="1"/>
      <name val="Calibri"/>
      <family val="2"/>
      <scheme val="minor"/>
    </font>
    <font>
      <b/>
      <sz val="11"/>
      <color theme="1"/>
      <name val="Calibri"/>
      <family val="2"/>
      <scheme val="minor"/>
    </font>
    <font>
      <sz val="10"/>
      <color theme="1"/>
      <name val="Calibri"/>
      <family val="2"/>
    </font>
    <font>
      <i/>
      <sz val="11"/>
      <color rgb="FF4472C4"/>
      <name val="Calibri"/>
      <family val="2"/>
    </font>
    <font>
      <b/>
      <sz val="11"/>
      <color theme="1"/>
      <name val="Arial"/>
      <family val="2"/>
    </font>
    <font>
      <sz val="10"/>
      <color theme="0"/>
      <name val="Arial"/>
      <family val="2"/>
    </font>
    <font>
      <b/>
      <sz val="11"/>
      <color theme="0"/>
      <name val="Arial"/>
      <family val="2"/>
    </font>
    <font>
      <b/>
      <sz val="10"/>
      <color theme="1"/>
      <name val="Arial"/>
      <family val="2"/>
    </font>
    <font>
      <sz val="12"/>
      <name val="Calibri"/>
      <family val="2"/>
      <scheme val="minor"/>
    </font>
    <font>
      <b/>
      <sz val="12"/>
      <name val="Calibri"/>
      <family val="2"/>
      <scheme val="minor"/>
    </font>
    <font>
      <sz val="12"/>
      <color theme="1"/>
      <name val="Calibri"/>
      <family val="2"/>
      <scheme val="minor"/>
    </font>
    <font>
      <b/>
      <sz val="10"/>
      <color rgb="FFC00000"/>
      <name val="Calibri"/>
      <family val="2"/>
    </font>
    <font>
      <i/>
      <sz val="10"/>
      <color rgb="FFC00000"/>
      <name val="Calibri"/>
      <family val="2"/>
      <scheme val="minor"/>
    </font>
    <font>
      <b/>
      <sz val="11"/>
      <color rgb="FFFF0000"/>
      <name val="Calibri"/>
      <family val="2"/>
      <scheme val="minor"/>
    </font>
    <font>
      <b/>
      <sz val="28"/>
      <color rgb="FFFF0000"/>
      <name val="Calibri"/>
      <family val="2"/>
      <scheme val="minor"/>
    </font>
    <font>
      <b/>
      <i/>
      <sz val="9"/>
      <color rgb="FFC00000"/>
      <name val="Calibri"/>
      <family val="2"/>
      <scheme val="minor"/>
    </font>
    <font>
      <b/>
      <u/>
      <sz val="11"/>
      <color theme="1"/>
      <name val="Calibri"/>
      <family val="2"/>
      <scheme val="minor"/>
    </font>
    <font>
      <b/>
      <sz val="20"/>
      <color theme="3" tint="-0.249977111117893"/>
      <name val="Calibri"/>
      <family val="2"/>
      <scheme val="minor"/>
    </font>
    <font>
      <i/>
      <sz val="11"/>
      <color theme="1"/>
      <name val="Calibri"/>
      <family val="2"/>
      <scheme val="minor"/>
    </font>
    <font>
      <b/>
      <i/>
      <sz val="11"/>
      <color theme="1"/>
      <name val="Calibri"/>
      <family val="2"/>
      <scheme val="minor"/>
    </font>
    <font>
      <b/>
      <sz val="10"/>
      <color rgb="FF000000"/>
      <name val="Calibri"/>
      <family val="2"/>
    </font>
    <font>
      <sz val="10"/>
      <color rgb="FF000000"/>
      <name val="Calibri"/>
      <family val="2"/>
      <scheme val="minor"/>
    </font>
    <font>
      <b/>
      <sz val="8"/>
      <name val="Arial"/>
      <family val="2"/>
    </font>
    <font>
      <b/>
      <sz val="8"/>
      <color theme="1"/>
      <name val="Arial"/>
      <family val="2"/>
    </font>
    <font>
      <sz val="8"/>
      <name val="Arial"/>
      <family val="2"/>
    </font>
    <font>
      <b/>
      <sz val="11"/>
      <color theme="0"/>
      <name val="Calibri"/>
      <family val="2"/>
      <scheme val="minor"/>
    </font>
    <font>
      <sz val="14"/>
      <name val="Calibri"/>
      <family val="2"/>
      <scheme val="minor"/>
    </font>
    <font>
      <sz val="11"/>
      <name val="Calibri"/>
      <family val="2"/>
      <scheme val="minor"/>
    </font>
    <font>
      <b/>
      <sz val="10"/>
      <name val="Calibri"/>
      <family val="2"/>
    </font>
    <font>
      <b/>
      <sz val="16"/>
      <name val="Calibri"/>
      <family val="2"/>
      <scheme val="minor"/>
    </font>
    <font>
      <b/>
      <sz val="10"/>
      <name val="Calibri"/>
      <family val="2"/>
      <scheme val="minor"/>
    </font>
    <font>
      <b/>
      <sz val="9"/>
      <name val="Calibri"/>
      <family val="2"/>
      <scheme val="minor"/>
    </font>
    <font>
      <sz val="8"/>
      <name val="Calibri"/>
      <family val="2"/>
      <scheme val="minor"/>
    </font>
    <font>
      <b/>
      <sz val="8"/>
      <name val="Calibri"/>
      <family val="2"/>
      <scheme val="minor"/>
    </font>
    <font>
      <b/>
      <sz val="10"/>
      <color theme="0"/>
      <name val="Calibri"/>
      <family val="2"/>
      <scheme val="minor"/>
    </font>
    <font>
      <i/>
      <sz val="10"/>
      <color rgb="FFFF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cellStyleXfs>
  <cellXfs count="207">
    <xf numFmtId="0" fontId="0" fillId="0" borderId="0" xfId="0"/>
    <xf numFmtId="0" fontId="5" fillId="0" borderId="0" xfId="2"/>
    <xf numFmtId="0" fontId="6" fillId="0" borderId="0" xfId="2" applyFont="1" applyAlignment="1"/>
    <xf numFmtId="0" fontId="5" fillId="0" borderId="0" xfId="2" applyAlignment="1">
      <alignment wrapText="1"/>
    </xf>
    <xf numFmtId="0" fontId="6" fillId="0" borderId="0" xfId="2" applyFont="1" applyAlignment="1">
      <alignment wrapText="1"/>
    </xf>
    <xf numFmtId="0" fontId="5" fillId="0" borderId="0" xfId="2" applyFill="1"/>
    <xf numFmtId="0" fontId="5" fillId="0" borderId="0" xfId="2" applyAlignment="1">
      <alignment horizontal="center" wrapText="1"/>
    </xf>
    <xf numFmtId="0" fontId="8" fillId="0" borderId="0" xfId="2" applyFont="1" applyAlignment="1">
      <alignment horizontal="right" wrapText="1"/>
    </xf>
    <xf numFmtId="0" fontId="0" fillId="5" borderId="14" xfId="0" applyFill="1" applyBorder="1" applyAlignment="1">
      <alignment horizontal="center"/>
    </xf>
    <xf numFmtId="0" fontId="0" fillId="0" borderId="14" xfId="0" applyBorder="1" applyAlignment="1">
      <alignment horizontal="center"/>
    </xf>
    <xf numFmtId="44" fontId="8" fillId="0" borderId="0" xfId="2" applyNumberFormat="1" applyFont="1" applyAlignment="1">
      <alignment horizontal="center" wrapText="1"/>
    </xf>
    <xf numFmtId="0" fontId="0" fillId="0" borderId="0" xfId="0" applyAlignment="1"/>
    <xf numFmtId="0" fontId="16" fillId="0" borderId="0" xfId="2" applyFont="1" applyFill="1" applyBorder="1"/>
    <xf numFmtId="0" fontId="17" fillId="0" borderId="0" xfId="2" applyFont="1" applyFill="1" applyBorder="1" applyAlignment="1">
      <alignment wrapText="1"/>
    </xf>
    <xf numFmtId="0" fontId="5" fillId="0" borderId="0" xfId="2" applyAlignment="1">
      <alignment horizontal="center"/>
    </xf>
    <xf numFmtId="44" fontId="5" fillId="0" borderId="0" xfId="2" applyNumberFormat="1" applyAlignment="1">
      <alignment horizontal="center"/>
    </xf>
    <xf numFmtId="0" fontId="6" fillId="0" borderId="0" xfId="2" applyFont="1" applyAlignment="1">
      <alignment horizontal="center"/>
    </xf>
    <xf numFmtId="0" fontId="6" fillId="0" borderId="0" xfId="2" applyFont="1" applyAlignment="1">
      <alignment horizontal="center" wrapText="1"/>
    </xf>
    <xf numFmtId="0" fontId="5" fillId="0" borderId="20" xfId="2" applyFont="1" applyBorder="1" applyAlignment="1">
      <alignment wrapText="1"/>
    </xf>
    <xf numFmtId="0" fontId="0" fillId="0" borderId="0" xfId="0" applyFont="1" applyProtection="1"/>
    <xf numFmtId="0" fontId="0" fillId="0" borderId="0" xfId="0" applyProtection="1"/>
    <xf numFmtId="0" fontId="9" fillId="0" borderId="0" xfId="0" applyFont="1" applyProtection="1"/>
    <xf numFmtId="0" fontId="11" fillId="0" borderId="0" xfId="0" applyFont="1" applyProtection="1"/>
    <xf numFmtId="0" fontId="0" fillId="0" borderId="0" xfId="0" applyFont="1" applyAlignment="1" applyProtection="1">
      <alignment vertical="center"/>
    </xf>
    <xf numFmtId="0" fontId="1" fillId="0" borderId="0" xfId="0" applyFont="1" applyAlignment="1" applyProtection="1">
      <alignment horizontal="center"/>
    </xf>
    <xf numFmtId="0" fontId="13" fillId="0" borderId="1" xfId="0" applyFont="1" applyBorder="1" applyAlignment="1" applyProtection="1">
      <alignment vertical="center" wrapText="1"/>
    </xf>
    <xf numFmtId="0" fontId="0" fillId="0" borderId="14" xfId="0" applyBorder="1" applyAlignment="1" applyProtection="1">
      <alignment horizontal="center" vertical="center"/>
    </xf>
    <xf numFmtId="0" fontId="0" fillId="0" borderId="0" xfId="0" applyBorder="1" applyAlignment="1" applyProtection="1">
      <alignment horizontal="center" vertical="center"/>
    </xf>
    <xf numFmtId="0" fontId="13" fillId="0" borderId="0" xfId="0" applyFont="1" applyBorder="1" applyAlignment="1" applyProtection="1">
      <alignment vertical="center" wrapText="1"/>
    </xf>
    <xf numFmtId="0" fontId="0" fillId="0" borderId="0" xfId="0" applyAlignment="1" applyProtection="1">
      <alignment horizontal="center" vertical="center"/>
    </xf>
    <xf numFmtId="0" fontId="25" fillId="0" borderId="0" xfId="0" applyFont="1" applyAlignment="1"/>
    <xf numFmtId="0" fontId="25" fillId="0" borderId="0" xfId="0" applyFont="1"/>
    <xf numFmtId="0" fontId="0" fillId="0" borderId="14" xfId="0" applyFill="1" applyBorder="1" applyAlignment="1">
      <alignment horizontal="center"/>
    </xf>
    <xf numFmtId="0" fontId="12" fillId="0" borderId="0" xfId="0" applyFont="1" applyAlignment="1">
      <alignment wrapText="1"/>
    </xf>
    <xf numFmtId="0" fontId="0" fillId="0" borderId="0" xfId="0" applyFont="1" applyAlignment="1">
      <alignment wrapText="1"/>
    </xf>
    <xf numFmtId="0" fontId="24" fillId="0" borderId="0" xfId="0" applyFont="1" applyAlignment="1">
      <alignment wrapText="1"/>
    </xf>
    <xf numFmtId="0" fontId="28" fillId="0" borderId="0" xfId="0" applyFont="1" applyAlignment="1"/>
    <xf numFmtId="0" fontId="22" fillId="0" borderId="4" xfId="0" applyFont="1" applyFill="1" applyBorder="1" applyAlignment="1" applyProtection="1">
      <alignment horizontal="center" vertical="center" wrapTex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xf>
    <xf numFmtId="164" fontId="14" fillId="0" borderId="0" xfId="0" applyNumberFormat="1" applyFont="1" applyFill="1" applyBorder="1" applyAlignment="1" applyProtection="1">
      <alignment horizontal="center" vertical="center" wrapText="1"/>
      <protection locked="0"/>
    </xf>
    <xf numFmtId="0" fontId="0" fillId="0" borderId="0" xfId="0" applyFill="1" applyBorder="1" applyProtection="1"/>
    <xf numFmtId="0" fontId="0" fillId="0" borderId="0" xfId="0" applyFill="1" applyBorder="1" applyAlignment="1" applyProtection="1">
      <alignment horizontal="center" vertical="center"/>
    </xf>
    <xf numFmtId="0" fontId="13" fillId="7" borderId="4" xfId="0" applyFont="1" applyFill="1" applyBorder="1" applyAlignment="1" applyProtection="1">
      <alignment horizontal="center" vertical="center" wrapText="1"/>
      <protection locked="0"/>
    </xf>
    <xf numFmtId="164" fontId="14" fillId="7" borderId="4" xfId="0" applyNumberFormat="1" applyFont="1" applyFill="1" applyBorder="1" applyAlignment="1" applyProtection="1">
      <alignment horizontal="center" vertical="center" wrapText="1"/>
      <protection locked="0"/>
    </xf>
    <xf numFmtId="49" fontId="13" fillId="7" borderId="1" xfId="0" applyNumberFormat="1" applyFont="1" applyFill="1" applyBorder="1" applyAlignment="1" applyProtection="1">
      <alignment vertical="center" wrapText="1"/>
    </xf>
    <xf numFmtId="0" fontId="26" fillId="7" borderId="4" xfId="0" applyFont="1" applyFill="1" applyBorder="1" applyAlignment="1" applyProtection="1">
      <alignment horizontal="center" vertical="center"/>
    </xf>
    <xf numFmtId="0" fontId="26" fillId="7" borderId="12" xfId="0" applyFont="1" applyFill="1" applyBorder="1" applyAlignment="1" applyProtection="1">
      <alignment horizontal="center" vertical="center"/>
    </xf>
    <xf numFmtId="164" fontId="3" fillId="8" borderId="4" xfId="0" applyNumberFormat="1" applyFont="1" applyFill="1" applyBorder="1" applyAlignment="1" applyProtection="1">
      <alignment horizontal="right" vertical="center" wrapText="1"/>
      <protection locked="0"/>
    </xf>
    <xf numFmtId="164" fontId="3" fillId="8" borderId="12" xfId="0" applyNumberFormat="1" applyFont="1" applyFill="1" applyBorder="1" applyAlignment="1" applyProtection="1">
      <alignment horizontal="right" vertical="center" wrapText="1"/>
      <protection locked="0"/>
    </xf>
    <xf numFmtId="0" fontId="26" fillId="7" borderId="1" xfId="0" applyFont="1" applyFill="1" applyBorder="1" applyAlignment="1" applyProtection="1">
      <alignment horizontal="center" vertical="center" wrapText="1"/>
    </xf>
    <xf numFmtId="0" fontId="26" fillId="8" borderId="4" xfId="0" applyFont="1" applyFill="1" applyBorder="1" applyAlignment="1" applyProtection="1">
      <alignment horizontal="center" vertical="center"/>
    </xf>
    <xf numFmtId="164" fontId="3" fillId="8" borderId="11" xfId="0" applyNumberFormat="1" applyFont="1" applyFill="1" applyBorder="1" applyAlignment="1" applyProtection="1">
      <alignment horizontal="right" vertical="center" wrapText="1"/>
      <protection locked="0"/>
    </xf>
    <xf numFmtId="164" fontId="35" fillId="0" borderId="15" xfId="1" applyNumberFormat="1" applyFont="1" applyBorder="1" applyAlignment="1">
      <alignment horizontal="center" wrapText="1"/>
    </xf>
    <xf numFmtId="164" fontId="35" fillId="0" borderId="25" xfId="1" applyNumberFormat="1" applyFont="1" applyBorder="1" applyAlignment="1">
      <alignment horizontal="center" wrapText="1"/>
    </xf>
    <xf numFmtId="164" fontId="35" fillId="0" borderId="26" xfId="1" applyNumberFormat="1" applyFont="1" applyBorder="1" applyAlignment="1">
      <alignment horizontal="center" wrapText="1"/>
    </xf>
    <xf numFmtId="164" fontId="35" fillId="0" borderId="27" xfId="1" applyNumberFormat="1" applyFont="1" applyBorder="1" applyAlignment="1">
      <alignment horizontal="center" wrapText="1"/>
    </xf>
    <xf numFmtId="164" fontId="3" fillId="8" borderId="4" xfId="0" applyNumberFormat="1" applyFont="1" applyFill="1" applyBorder="1" applyAlignment="1" applyProtection="1">
      <alignment horizontal="right" vertical="center" wrapText="1"/>
      <protection locked="0"/>
    </xf>
    <xf numFmtId="0" fontId="4" fillId="2" borderId="1" xfId="0" applyFont="1" applyFill="1" applyBorder="1" applyAlignment="1" applyProtection="1">
      <alignment vertical="center" wrapText="1"/>
    </xf>
    <xf numFmtId="0" fontId="33" fillId="6" borderId="21" xfId="2" applyFont="1" applyFill="1" applyBorder="1" applyAlignment="1">
      <alignment horizontal="center" wrapText="1"/>
    </xf>
    <xf numFmtId="0" fontId="33" fillId="6" borderId="22" xfId="2" applyFont="1" applyFill="1" applyBorder="1" applyAlignment="1">
      <alignment horizontal="center" wrapText="1"/>
    </xf>
    <xf numFmtId="0" fontId="33" fillId="6" borderId="16" xfId="2" applyFont="1" applyFill="1" applyBorder="1" applyAlignment="1">
      <alignment horizontal="center" wrapText="1"/>
    </xf>
    <xf numFmtId="0" fontId="34" fillId="8" borderId="21" xfId="2" applyFont="1" applyFill="1" applyBorder="1" applyAlignment="1" applyProtection="1">
      <alignment horizontal="center"/>
      <protection locked="0"/>
    </xf>
    <xf numFmtId="0" fontId="34" fillId="8" borderId="20" xfId="2" applyFont="1" applyFill="1" applyBorder="1" applyAlignment="1" applyProtection="1">
      <alignment horizontal="center"/>
      <protection locked="0"/>
    </xf>
    <xf numFmtId="0" fontId="34" fillId="8" borderId="24" xfId="2" applyFont="1" applyFill="1" applyBorder="1" applyAlignment="1" applyProtection="1">
      <alignment horizontal="center"/>
      <protection locked="0"/>
    </xf>
    <xf numFmtId="0" fontId="40" fillId="0" borderId="0" xfId="0" applyFont="1" applyFill="1" applyAlignment="1" applyProtection="1"/>
    <xf numFmtId="0" fontId="15" fillId="3" borderId="23" xfId="2" applyFont="1" applyFill="1" applyBorder="1" applyAlignment="1">
      <alignment vertical="center" wrapText="1"/>
    </xf>
    <xf numFmtId="0" fontId="18" fillId="3" borderId="6"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41" fillId="3" borderId="1" xfId="0" applyFont="1" applyFill="1" applyBorder="1" applyAlignment="1" applyProtection="1">
      <alignment vertical="center" wrapText="1"/>
    </xf>
    <xf numFmtId="0" fontId="41" fillId="3" borderId="2" xfId="0" applyFont="1" applyFill="1" applyBorder="1" applyAlignment="1" applyProtection="1">
      <alignment vertical="center" wrapText="1"/>
    </xf>
    <xf numFmtId="0" fontId="4" fillId="10" borderId="3" xfId="0" applyFont="1" applyFill="1" applyBorder="1" applyAlignment="1" applyProtection="1">
      <alignment vertical="center" wrapText="1"/>
    </xf>
    <xf numFmtId="0" fontId="3" fillId="0" borderId="3" xfId="0" applyFont="1" applyFill="1" applyBorder="1" applyAlignment="1" applyProtection="1">
      <alignment vertical="center" wrapText="1"/>
    </xf>
    <xf numFmtId="164" fontId="45" fillId="4" borderId="5" xfId="0" applyNumberFormat="1" applyFont="1" applyFill="1" applyBorder="1" applyAlignment="1" applyProtection="1">
      <alignment vertical="center" wrapText="1"/>
    </xf>
    <xf numFmtId="0" fontId="4" fillId="0" borderId="3" xfId="0" applyFont="1" applyFill="1" applyBorder="1" applyAlignment="1" applyProtection="1">
      <alignment vertical="center" wrapText="1"/>
    </xf>
    <xf numFmtId="164" fontId="3" fillId="0" borderId="4" xfId="0" applyNumberFormat="1" applyFont="1" applyFill="1" applyBorder="1" applyAlignment="1" applyProtection="1">
      <alignment vertical="center" wrapText="1"/>
    </xf>
    <xf numFmtId="0" fontId="41" fillId="3" borderId="6" xfId="0" applyFont="1" applyFill="1" applyBorder="1" applyAlignment="1" applyProtection="1">
      <alignment horizontal="left" vertical="center" wrapText="1"/>
    </xf>
    <xf numFmtId="0" fontId="4" fillId="0" borderId="6" xfId="0" applyFont="1" applyFill="1" applyBorder="1" applyAlignment="1" applyProtection="1">
      <alignment vertical="center" wrapText="1"/>
    </xf>
    <xf numFmtId="0" fontId="41" fillId="3" borderId="11" xfId="0" applyFont="1" applyFill="1" applyBorder="1" applyAlignment="1" applyProtection="1">
      <alignment vertical="center" wrapText="1"/>
    </xf>
    <xf numFmtId="164" fontId="44" fillId="3" borderId="1" xfId="0" applyNumberFormat="1" applyFont="1" applyFill="1" applyBorder="1" applyAlignment="1" applyProtection="1">
      <alignment vertical="center" wrapText="1"/>
    </xf>
    <xf numFmtId="0" fontId="39" fillId="2" borderId="1" xfId="0" applyFont="1" applyFill="1" applyBorder="1" applyAlignment="1" applyProtection="1">
      <alignment vertical="center" wrapText="1"/>
    </xf>
    <xf numFmtId="0" fontId="39" fillId="2" borderId="2" xfId="0" applyFont="1" applyFill="1" applyBorder="1" applyAlignment="1" applyProtection="1">
      <alignment horizontal="center" vertical="center" wrapText="1"/>
    </xf>
    <xf numFmtId="0" fontId="41" fillId="3" borderId="6" xfId="0" applyFont="1" applyFill="1" applyBorder="1" applyAlignment="1" applyProtection="1">
      <alignment vertical="center" wrapText="1"/>
    </xf>
    <xf numFmtId="164" fontId="38" fillId="3" borderId="2" xfId="0" applyNumberFormat="1" applyFont="1" applyFill="1" applyBorder="1" applyAlignment="1" applyProtection="1">
      <alignment vertical="center"/>
    </xf>
    <xf numFmtId="0" fontId="42" fillId="9" borderId="6" xfId="0" applyFont="1" applyFill="1" applyBorder="1" applyProtection="1"/>
    <xf numFmtId="164" fontId="38" fillId="9" borderId="2" xfId="1" applyNumberFormat="1" applyFont="1" applyFill="1" applyBorder="1" applyAlignment="1" applyProtection="1">
      <alignment horizontal="right"/>
    </xf>
    <xf numFmtId="0" fontId="36" fillId="4" borderId="6" xfId="0" applyFont="1" applyFill="1" applyBorder="1" applyProtection="1"/>
    <xf numFmtId="164" fontId="36" fillId="4" borderId="2" xfId="0" applyNumberFormat="1" applyFont="1" applyFill="1" applyBorder="1" applyProtection="1"/>
    <xf numFmtId="0" fontId="34" fillId="8" borderId="25" xfId="2" applyFont="1" applyFill="1" applyBorder="1" applyAlignment="1" applyProtection="1">
      <alignment horizontal="center"/>
      <protection locked="0"/>
    </xf>
    <xf numFmtId="0" fontId="34" fillId="8" borderId="26" xfId="2" applyFont="1" applyFill="1" applyBorder="1" applyAlignment="1" applyProtection="1">
      <alignment horizontal="center"/>
      <protection locked="0"/>
    </xf>
    <xf numFmtId="0" fontId="34" fillId="8" borderId="27" xfId="2" applyFont="1" applyFill="1" applyBorder="1" applyAlignment="1" applyProtection="1">
      <alignment horizontal="center"/>
      <protection locked="0"/>
    </xf>
    <xf numFmtId="0" fontId="5" fillId="0" borderId="25" xfId="2" applyFont="1" applyBorder="1" applyAlignment="1">
      <alignment horizontal="center" wrapText="1"/>
    </xf>
    <xf numFmtId="49" fontId="5" fillId="0" borderId="26" xfId="2" applyNumberFormat="1" applyFont="1" applyBorder="1" applyAlignment="1">
      <alignment horizontal="center" wrapText="1"/>
    </xf>
    <xf numFmtId="49" fontId="5" fillId="0" borderId="27" xfId="2" applyNumberFormat="1" applyFont="1" applyBorder="1" applyAlignment="1">
      <alignment horizontal="center" wrapText="1"/>
    </xf>
    <xf numFmtId="0" fontId="3" fillId="0" borderId="0" xfId="0" applyFont="1" applyFill="1" applyBorder="1" applyAlignment="1" applyProtection="1">
      <alignment wrapText="1"/>
    </xf>
    <xf numFmtId="0" fontId="3" fillId="0" borderId="3" xfId="0" applyFont="1" applyBorder="1" applyAlignment="1">
      <alignment vertical="center" wrapText="1"/>
    </xf>
    <xf numFmtId="0" fontId="4" fillId="0" borderId="2" xfId="0" applyFont="1" applyFill="1" applyBorder="1" applyAlignment="1" applyProtection="1">
      <alignment vertical="center" wrapText="1"/>
    </xf>
    <xf numFmtId="0" fontId="0" fillId="0" borderId="0" xfId="0" applyFont="1" applyFill="1" applyBorder="1" applyAlignment="1">
      <alignment horizontal="left" vertical="top" wrapText="1"/>
    </xf>
    <xf numFmtId="0" fontId="0" fillId="0" borderId="0" xfId="0" applyFill="1" applyBorder="1"/>
    <xf numFmtId="49" fontId="46" fillId="7" borderId="3" xfId="0" applyNumberFormat="1" applyFont="1" applyFill="1" applyBorder="1" applyAlignment="1" applyProtection="1">
      <alignment vertical="center" wrapText="1"/>
    </xf>
    <xf numFmtId="0" fontId="0" fillId="7" borderId="28" xfId="0" applyFont="1" applyFill="1" applyBorder="1" applyAlignment="1">
      <alignment horizontal="left" vertical="top" wrapText="1"/>
    </xf>
    <xf numFmtId="0" fontId="0" fillId="7" borderId="29" xfId="0" applyFont="1" applyFill="1" applyBorder="1" applyAlignment="1">
      <alignment horizontal="left" vertical="top" wrapText="1"/>
    </xf>
    <xf numFmtId="0" fontId="0" fillId="7" borderId="30" xfId="0" applyFont="1" applyFill="1" applyBorder="1" applyAlignment="1">
      <alignment horizontal="left" vertical="top" wrapText="1"/>
    </xf>
    <xf numFmtId="0" fontId="0" fillId="7" borderId="31"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32" xfId="0" applyFont="1" applyFill="1" applyBorder="1" applyAlignment="1">
      <alignment horizontal="left" vertical="top" wrapText="1"/>
    </xf>
    <xf numFmtId="0" fontId="0" fillId="7" borderId="33" xfId="0" applyFont="1" applyFill="1" applyBorder="1" applyAlignment="1">
      <alignment horizontal="left" vertical="top" wrapText="1"/>
    </xf>
    <xf numFmtId="0" fontId="0" fillId="7" borderId="34" xfId="0" applyFont="1" applyFill="1" applyBorder="1" applyAlignment="1">
      <alignment horizontal="left" vertical="top" wrapText="1"/>
    </xf>
    <xf numFmtId="0" fontId="0" fillId="7" borderId="35" xfId="0" applyFont="1" applyFill="1" applyBorder="1" applyAlignment="1">
      <alignment horizontal="left" vertical="top" wrapText="1"/>
    </xf>
    <xf numFmtId="0" fontId="0" fillId="8" borderId="28" xfId="0" applyFill="1" applyBorder="1" applyAlignment="1">
      <alignment horizontal="left" vertical="top" wrapText="1"/>
    </xf>
    <xf numFmtId="0" fontId="0" fillId="8" borderId="29" xfId="0" applyFill="1" applyBorder="1" applyAlignment="1">
      <alignment horizontal="left" vertical="top" wrapText="1"/>
    </xf>
    <xf numFmtId="0" fontId="0" fillId="8" borderId="30" xfId="0" applyFill="1" applyBorder="1" applyAlignment="1">
      <alignment horizontal="left" vertical="top" wrapText="1"/>
    </xf>
    <xf numFmtId="0" fontId="0" fillId="8" borderId="31" xfId="0" applyFill="1" applyBorder="1" applyAlignment="1">
      <alignment horizontal="left" vertical="top" wrapText="1"/>
    </xf>
    <xf numFmtId="0" fontId="0" fillId="8" borderId="0" xfId="0" applyFill="1" applyBorder="1" applyAlignment="1">
      <alignment horizontal="left" vertical="top" wrapText="1"/>
    </xf>
    <xf numFmtId="0" fontId="0" fillId="8" borderId="32" xfId="0" applyFill="1" applyBorder="1" applyAlignment="1">
      <alignment horizontal="left" vertical="top" wrapText="1"/>
    </xf>
    <xf numFmtId="0" fontId="0" fillId="8" borderId="31" xfId="0" applyFill="1" applyBorder="1" applyAlignment="1"/>
    <xf numFmtId="0" fontId="0" fillId="8" borderId="0" xfId="0" applyFill="1" applyBorder="1" applyAlignment="1"/>
    <xf numFmtId="0" fontId="0" fillId="8" borderId="32" xfId="0" applyFill="1" applyBorder="1" applyAlignment="1"/>
    <xf numFmtId="0" fontId="0" fillId="8" borderId="33" xfId="0" applyFill="1" applyBorder="1" applyAlignment="1"/>
    <xf numFmtId="0" fontId="0" fillId="8" borderId="34" xfId="0" applyFill="1" applyBorder="1" applyAlignment="1"/>
    <xf numFmtId="0" fontId="0" fillId="8" borderId="35" xfId="0" applyFill="1" applyBorder="1" applyAlignment="1"/>
    <xf numFmtId="0" fontId="39" fillId="2" borderId="6" xfId="0" applyFont="1" applyFill="1" applyBorder="1" applyAlignment="1" applyProtection="1">
      <alignment vertical="center" wrapText="1"/>
    </xf>
    <xf numFmtId="0" fontId="39" fillId="2" borderId="7" xfId="0" applyFont="1" applyFill="1" applyBorder="1" applyAlignment="1" applyProtection="1">
      <alignment vertical="center" wrapText="1"/>
    </xf>
    <xf numFmtId="0" fontId="39" fillId="2" borderId="2" xfId="0" applyFont="1" applyFill="1" applyBorder="1" applyAlignment="1" applyProtection="1">
      <alignment vertical="center" wrapText="1"/>
    </xf>
    <xf numFmtId="0" fontId="23" fillId="7" borderId="8" xfId="0" applyFont="1" applyFill="1" applyBorder="1" applyAlignment="1" applyProtection="1">
      <alignment horizontal="left" vertical="top" wrapText="1"/>
      <protection locked="0"/>
    </xf>
    <xf numFmtId="0" fontId="23" fillId="7" borderId="9" xfId="0" applyFont="1" applyFill="1" applyBorder="1" applyAlignment="1" applyProtection="1">
      <alignment horizontal="left" vertical="top" wrapText="1"/>
      <protection locked="0"/>
    </xf>
    <xf numFmtId="0" fontId="23" fillId="7" borderId="10" xfId="0" applyFont="1" applyFill="1" applyBorder="1" applyAlignment="1" applyProtection="1">
      <alignment horizontal="left" vertical="top" wrapText="1"/>
      <protection locked="0"/>
    </xf>
    <xf numFmtId="0" fontId="23" fillId="7" borderId="13" xfId="0" applyFont="1" applyFill="1" applyBorder="1" applyAlignment="1" applyProtection="1">
      <alignment horizontal="left" vertical="top" wrapText="1"/>
      <protection locked="0"/>
    </xf>
    <xf numFmtId="0" fontId="23" fillId="7" borderId="0" xfId="0" applyFont="1" applyFill="1" applyBorder="1" applyAlignment="1" applyProtection="1">
      <alignment horizontal="left" vertical="top" wrapText="1"/>
      <protection locked="0"/>
    </xf>
    <xf numFmtId="0" fontId="23" fillId="7" borderId="12" xfId="0" applyFont="1" applyFill="1" applyBorder="1" applyAlignment="1" applyProtection="1">
      <alignment horizontal="left" vertical="top" wrapText="1"/>
      <protection locked="0"/>
    </xf>
    <xf numFmtId="0" fontId="23" fillId="7" borderId="16" xfId="0" applyFont="1" applyFill="1" applyBorder="1" applyAlignment="1" applyProtection="1">
      <alignment horizontal="left" vertical="top" wrapText="1"/>
      <protection locked="0"/>
    </xf>
    <xf numFmtId="0" fontId="23" fillId="7" borderId="17" xfId="0" applyFont="1" applyFill="1" applyBorder="1" applyAlignment="1" applyProtection="1">
      <alignment horizontal="left" vertical="top" wrapText="1"/>
      <protection locked="0"/>
    </xf>
    <xf numFmtId="0" fontId="23" fillId="7" borderId="4" xfId="0" applyFont="1" applyFill="1" applyBorder="1" applyAlignment="1" applyProtection="1">
      <alignment horizontal="left" vertical="top" wrapText="1"/>
      <protection locked="0"/>
    </xf>
    <xf numFmtId="0" fontId="37" fillId="3" borderId="6" xfId="0" applyFont="1" applyFill="1" applyBorder="1" applyAlignment="1" applyProtection="1">
      <alignment vertical="top" wrapText="1"/>
    </xf>
    <xf numFmtId="0" fontId="37" fillId="3" borderId="7" xfId="0" applyFont="1" applyFill="1" applyBorder="1" applyAlignment="1" applyProtection="1">
      <alignment vertical="top"/>
    </xf>
    <xf numFmtId="0" fontId="37" fillId="3" borderId="2" xfId="0" applyFont="1" applyFill="1" applyBorder="1" applyAlignment="1">
      <alignment vertical="top"/>
    </xf>
    <xf numFmtId="0" fontId="13" fillId="0" borderId="6" xfId="0" applyFont="1" applyFill="1" applyBorder="1" applyAlignment="1" applyProtection="1">
      <alignment horizontal="left" vertical="top" wrapText="1"/>
    </xf>
    <xf numFmtId="0" fontId="0" fillId="0" borderId="7" xfId="0" applyFill="1" applyBorder="1" applyAlignment="1"/>
    <xf numFmtId="0" fontId="0" fillId="0" borderId="2" xfId="0" applyFill="1" applyBorder="1" applyAlignment="1"/>
    <xf numFmtId="0" fontId="39" fillId="2" borderId="6" xfId="0" applyFont="1" applyFill="1" applyBorder="1" applyAlignment="1" applyProtection="1">
      <alignment horizontal="left" vertical="top" wrapText="1"/>
    </xf>
    <xf numFmtId="0" fontId="39" fillId="2" borderId="7" xfId="0" applyFont="1" applyFill="1" applyBorder="1" applyAlignment="1" applyProtection="1">
      <alignment horizontal="left" vertical="top" wrapText="1"/>
    </xf>
    <xf numFmtId="0" fontId="39" fillId="2" borderId="2" xfId="0" applyFont="1" applyFill="1" applyBorder="1" applyAlignment="1" applyProtection="1">
      <alignment horizontal="left" vertical="top" wrapText="1"/>
    </xf>
    <xf numFmtId="0" fontId="39" fillId="2" borderId="6" xfId="0" applyFont="1" applyFill="1" applyBorder="1" applyAlignment="1">
      <alignment horizontal="left" vertical="top" wrapText="1"/>
    </xf>
    <xf numFmtId="0" fontId="39" fillId="2" borderId="7" xfId="0" applyFont="1" applyFill="1" applyBorder="1" applyAlignment="1">
      <alignment horizontal="left" vertical="top" wrapText="1"/>
    </xf>
    <xf numFmtId="0" fontId="39" fillId="2" borderId="2" xfId="0" applyFont="1" applyFill="1" applyBorder="1" applyAlignment="1">
      <alignment horizontal="left" vertical="top" wrapText="1"/>
    </xf>
    <xf numFmtId="0" fontId="46" fillId="7" borderId="6" xfId="0" applyFont="1" applyFill="1" applyBorder="1" applyAlignment="1">
      <alignment horizontal="left" vertical="top" wrapText="1"/>
    </xf>
    <xf numFmtId="0" fontId="46" fillId="7" borderId="7" xfId="0" applyFont="1" applyFill="1" applyBorder="1" applyAlignment="1">
      <alignment horizontal="left" vertical="top" wrapText="1"/>
    </xf>
    <xf numFmtId="0" fontId="46" fillId="7" borderId="2" xfId="0" applyFont="1" applyFill="1" applyBorder="1" applyAlignment="1">
      <alignment horizontal="left" vertical="top" wrapText="1"/>
    </xf>
    <xf numFmtId="0" fontId="39" fillId="2" borderId="6" xfId="0" applyFont="1" applyFill="1" applyBorder="1" applyAlignment="1">
      <alignment horizontal="left" vertical="center" wrapText="1"/>
    </xf>
    <xf numFmtId="0" fontId="39" fillId="2" borderId="7"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7" fillId="2" borderId="6" xfId="2" applyFont="1" applyFill="1" applyBorder="1" applyAlignment="1">
      <alignment wrapText="1"/>
    </xf>
    <xf numFmtId="0" fontId="7" fillId="2" borderId="7" xfId="2" applyFont="1"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19" fillId="3" borderId="18" xfId="0" applyFont="1" applyFill="1" applyBorder="1" applyAlignment="1">
      <alignment wrapText="1"/>
    </xf>
    <xf numFmtId="0" fontId="21" fillId="3" borderId="19" xfId="0" applyFont="1" applyFill="1" applyBorder="1" applyAlignment="1">
      <alignment wrapText="1"/>
    </xf>
    <xf numFmtId="0" fontId="7" fillId="2" borderId="8" xfId="2" quotePrefix="1" applyFont="1" applyFill="1" applyBorder="1" applyAlignment="1">
      <alignment wrapText="1"/>
    </xf>
    <xf numFmtId="0" fontId="7" fillId="2" borderId="9" xfId="2" applyFont="1" applyFill="1" applyBorder="1" applyAlignment="1">
      <alignment wrapText="1"/>
    </xf>
    <xf numFmtId="0" fontId="0" fillId="2" borderId="9" xfId="0" applyFill="1" applyBorder="1" applyAlignment="1"/>
    <xf numFmtId="0" fontId="0" fillId="2" borderId="10" xfId="0" applyFill="1" applyBorder="1" applyAlignment="1"/>
    <xf numFmtId="0" fontId="1" fillId="8" borderId="6" xfId="0" applyFont="1" applyFill="1" applyBorder="1" applyAlignment="1" applyProtection="1">
      <protection locked="0"/>
    </xf>
    <xf numFmtId="0" fontId="1" fillId="8" borderId="2" xfId="0" applyFont="1" applyFill="1" applyBorder="1" applyAlignment="1" applyProtection="1">
      <protection locked="0"/>
    </xf>
    <xf numFmtId="0" fontId="43" fillId="3" borderId="6" xfId="0" applyFont="1" applyFill="1" applyBorder="1" applyAlignment="1" applyProtection="1">
      <alignment vertical="center" wrapText="1"/>
    </xf>
    <xf numFmtId="0" fontId="43" fillId="3" borderId="7" xfId="0" applyFont="1" applyFill="1" applyBorder="1" applyAlignment="1" applyProtection="1">
      <alignment vertical="center" wrapText="1"/>
    </xf>
    <xf numFmtId="0" fontId="43" fillId="3" borderId="2" xfId="0" applyFont="1" applyFill="1" applyBorder="1" applyAlignment="1" applyProtection="1">
      <alignment vertical="center" wrapText="1"/>
    </xf>
    <xf numFmtId="0" fontId="45" fillId="4" borderId="6" xfId="0" applyFont="1" applyFill="1" applyBorder="1" applyAlignment="1" applyProtection="1">
      <alignment vertical="center"/>
    </xf>
    <xf numFmtId="0" fontId="45" fillId="4" borderId="7" xfId="0" applyFont="1" applyFill="1" applyBorder="1" applyAlignment="1" applyProtection="1">
      <alignment vertical="center"/>
    </xf>
    <xf numFmtId="0" fontId="45" fillId="4" borderId="2" xfId="0" applyFont="1" applyFill="1" applyBorder="1" applyAlignment="1" applyProtection="1">
      <alignment vertical="center"/>
    </xf>
    <xf numFmtId="164" fontId="45" fillId="4" borderId="6" xfId="0" applyNumberFormat="1" applyFont="1" applyFill="1" applyBorder="1" applyAlignment="1" applyProtection="1">
      <alignment horizontal="right" vertical="center" wrapText="1"/>
    </xf>
    <xf numFmtId="164" fontId="45" fillId="4" borderId="2" xfId="0" applyNumberFormat="1" applyFont="1" applyFill="1" applyBorder="1" applyAlignment="1" applyProtection="1">
      <alignment horizontal="righ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64" fontId="3" fillId="0" borderId="6" xfId="0" applyNumberFormat="1" applyFont="1" applyFill="1" applyBorder="1" applyAlignment="1" applyProtection="1">
      <alignment horizontal="right" vertical="center" wrapText="1"/>
    </xf>
    <xf numFmtId="164" fontId="3" fillId="0" borderId="2" xfId="0" applyNumberFormat="1" applyFont="1" applyFill="1" applyBorder="1" applyAlignment="1" applyProtection="1">
      <alignment horizontal="right"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164" fontId="3" fillId="0" borderId="16" xfId="0" applyNumberFormat="1" applyFont="1" applyFill="1" applyBorder="1" applyAlignment="1" applyProtection="1">
      <alignment horizontal="right" vertical="center" wrapText="1"/>
      <protection locked="0"/>
    </xf>
    <xf numFmtId="164" fontId="3" fillId="0" borderId="4" xfId="0" applyNumberFormat="1" applyFont="1" applyFill="1" applyBorder="1" applyAlignment="1" applyProtection="1">
      <alignment horizontal="right" vertical="center" wrapText="1"/>
      <protection locked="0"/>
    </xf>
    <xf numFmtId="0" fontId="41" fillId="3" borderId="6" xfId="0" applyFont="1" applyFill="1" applyBorder="1" applyAlignment="1" applyProtection="1">
      <alignment horizontal="left" vertical="center" wrapText="1"/>
    </xf>
    <xf numFmtId="0" fontId="41" fillId="3" borderId="2" xfId="0" applyFont="1" applyFill="1" applyBorder="1" applyAlignment="1" applyProtection="1">
      <alignment horizontal="left" vertical="center" wrapText="1"/>
    </xf>
    <xf numFmtId="0" fontId="45" fillId="4" borderId="8" xfId="0" applyFont="1" applyFill="1" applyBorder="1" applyAlignment="1" applyProtection="1">
      <alignment vertical="center" wrapText="1"/>
    </xf>
    <xf numFmtId="0" fontId="45" fillId="4" borderId="9" xfId="0" applyFont="1" applyFill="1" applyBorder="1" applyAlignment="1" applyProtection="1">
      <alignment vertical="center" wrapText="1"/>
    </xf>
    <xf numFmtId="0" fontId="45" fillId="4" borderId="10" xfId="0" applyFont="1" applyFill="1" applyBorder="1" applyAlignment="1" applyProtection="1">
      <alignment vertical="center" wrapText="1"/>
    </xf>
    <xf numFmtId="0" fontId="45" fillId="4" borderId="13" xfId="0" applyFont="1" applyFill="1" applyBorder="1" applyAlignment="1" applyProtection="1">
      <alignment vertical="center" wrapText="1"/>
    </xf>
    <xf numFmtId="0" fontId="45" fillId="4" borderId="0" xfId="0" applyFont="1" applyFill="1" applyBorder="1" applyAlignment="1" applyProtection="1">
      <alignment vertical="center" wrapText="1"/>
    </xf>
    <xf numFmtId="0" fontId="45" fillId="4" borderId="12" xfId="0" applyFont="1" applyFill="1" applyBorder="1" applyAlignment="1" applyProtection="1">
      <alignment vertical="center" wrapText="1"/>
    </xf>
    <xf numFmtId="164" fontId="45" fillId="4" borderId="8" xfId="0" applyNumberFormat="1" applyFont="1" applyFill="1" applyBorder="1" applyAlignment="1" applyProtection="1">
      <alignment horizontal="right" vertical="center" wrapText="1"/>
    </xf>
    <xf numFmtId="164" fontId="45" fillId="4" borderId="9" xfId="0" applyNumberFormat="1" applyFont="1" applyFill="1" applyBorder="1" applyAlignment="1" applyProtection="1">
      <alignment horizontal="right" vertical="center" wrapText="1"/>
    </xf>
    <xf numFmtId="164" fontId="45" fillId="4" borderId="13" xfId="0" applyNumberFormat="1" applyFont="1" applyFill="1" applyBorder="1" applyAlignment="1" applyProtection="1">
      <alignment horizontal="right" vertical="center" wrapText="1"/>
    </xf>
    <xf numFmtId="164" fontId="45" fillId="4" borderId="0" xfId="0" applyNumberFormat="1" applyFont="1" applyFill="1" applyBorder="1" applyAlignment="1" applyProtection="1">
      <alignment horizontal="right" vertical="center" wrapText="1"/>
    </xf>
    <xf numFmtId="164" fontId="3" fillId="10" borderId="6" xfId="0" applyNumberFormat="1" applyFont="1" applyFill="1" applyBorder="1" applyAlignment="1" applyProtection="1">
      <alignment horizontal="right" vertical="center" wrapText="1"/>
    </xf>
    <xf numFmtId="164" fontId="3" fillId="10" borderId="2" xfId="0" applyNumberFormat="1" applyFont="1" applyFill="1" applyBorder="1" applyAlignment="1" applyProtection="1">
      <alignment horizontal="right" vertical="center" wrapText="1"/>
    </xf>
    <xf numFmtId="164" fontId="43" fillId="3" borderId="6" xfId="0" applyNumberFormat="1" applyFont="1" applyFill="1" applyBorder="1" applyAlignment="1" applyProtection="1">
      <alignment horizontal="right" vertical="center" wrapText="1"/>
    </xf>
    <xf numFmtId="164" fontId="43" fillId="3" borderId="2" xfId="0" applyNumberFormat="1" applyFont="1" applyFill="1" applyBorder="1" applyAlignment="1" applyProtection="1">
      <alignment horizontal="right" vertical="center" wrapText="1"/>
    </xf>
    <xf numFmtId="164" fontId="44" fillId="3" borderId="6" xfId="0" applyNumberFormat="1" applyFont="1" applyFill="1" applyBorder="1" applyAlignment="1" applyProtection="1">
      <alignment horizontal="right" vertical="center" wrapText="1"/>
    </xf>
    <xf numFmtId="164" fontId="44" fillId="3" borderId="2" xfId="0" applyNumberFormat="1" applyFont="1" applyFill="1" applyBorder="1" applyAlignment="1" applyProtection="1">
      <alignment horizontal="right" vertical="center" wrapText="1"/>
    </xf>
    <xf numFmtId="0" fontId="41" fillId="3" borderId="6" xfId="0" applyFont="1" applyFill="1" applyBorder="1" applyAlignment="1">
      <alignment horizontal="left" vertical="center" wrapText="1"/>
    </xf>
    <xf numFmtId="0" fontId="41" fillId="3" borderId="2" xfId="0" applyFont="1" applyFill="1" applyBorder="1" applyAlignment="1">
      <alignment horizontal="left" vertical="center" wrapText="1"/>
    </xf>
    <xf numFmtId="164" fontId="3" fillId="0" borderId="6" xfId="0" applyNumberFormat="1" applyFont="1" applyFill="1" applyBorder="1" applyAlignment="1" applyProtection="1">
      <alignment horizontal="right" vertical="center" wrapText="1"/>
      <protection locked="0"/>
    </xf>
    <xf numFmtId="164" fontId="3" fillId="0" borderId="2" xfId="0" applyNumberFormat="1" applyFont="1" applyFill="1" applyBorder="1" applyAlignment="1" applyProtection="1">
      <alignment horizontal="right" vertical="center" wrapText="1"/>
      <protection locked="0"/>
    </xf>
  </cellXfs>
  <cellStyles count="3">
    <cellStyle name="Normal" xfId="0" builtinId="0"/>
    <cellStyle name="Normal 2" xfId="2" xr:uid="{00000000-0005-0000-0000-000001000000}"/>
    <cellStyle name="Valuta" xfId="1" builtinId="4"/>
  </cellStyles>
  <dxfs count="279">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FF0000"/>
      </font>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rgb="FF92D050"/>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theme="0"/>
      </font>
      <fill>
        <patternFill patternType="solid">
          <bgColor rgb="FFFA3000"/>
        </patternFill>
      </fill>
    </dxf>
    <dxf>
      <font>
        <b/>
        <i val="0"/>
        <color theme="0"/>
      </font>
      <fill>
        <patternFill patternType="solid">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A3000"/>
      <color rgb="FFFF4F2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0000"/>
  </sheetPr>
  <dimension ref="A1:S47"/>
  <sheetViews>
    <sheetView tabSelected="1" view="pageLayout" zoomScaleNormal="100" workbookViewId="0">
      <selection activeCell="K5" sqref="K5:S29"/>
    </sheetView>
  </sheetViews>
  <sheetFormatPr defaultColWidth="8.77734375" defaultRowHeight="14.4" x14ac:dyDescent="0.3"/>
  <cols>
    <col min="10" max="10" width="0.6640625" customWidth="1"/>
    <col min="12" max="12" width="13.5546875" customWidth="1"/>
    <col min="13" max="17" width="8.77734375" hidden="1" customWidth="1"/>
    <col min="18" max="18" width="46.109375" hidden="1" customWidth="1"/>
    <col min="19" max="19" width="60.109375" customWidth="1"/>
  </cols>
  <sheetData>
    <row r="1" spans="1:19" ht="25.5" customHeight="1" x14ac:dyDescent="0.3">
      <c r="A1" s="11"/>
      <c r="B1" s="11"/>
      <c r="C1" s="11"/>
      <c r="D1" s="11"/>
      <c r="E1" s="11"/>
      <c r="F1" s="11"/>
      <c r="G1" s="11"/>
      <c r="H1" s="11"/>
      <c r="I1" s="11"/>
      <c r="J1" s="11"/>
    </row>
    <row r="2" spans="1:19" ht="30" customHeight="1" x14ac:dyDescent="0.7">
      <c r="A2" s="36" t="s">
        <v>26</v>
      </c>
      <c r="C2" s="11"/>
      <c r="D2" s="11"/>
      <c r="E2" s="11"/>
      <c r="F2" s="30"/>
      <c r="G2" s="11"/>
      <c r="H2" s="11"/>
      <c r="I2" s="11"/>
      <c r="J2" s="11"/>
      <c r="K2" s="36" t="s">
        <v>27</v>
      </c>
      <c r="Q2" s="31"/>
    </row>
    <row r="3" spans="1:19" ht="11.25" customHeight="1" x14ac:dyDescent="0.7">
      <c r="A3" s="36"/>
      <c r="C3" s="11"/>
      <c r="D3" s="11"/>
      <c r="E3" s="11"/>
      <c r="F3" s="30"/>
      <c r="G3" s="11"/>
      <c r="H3" s="11"/>
      <c r="I3" s="11"/>
      <c r="J3" s="11"/>
      <c r="K3" s="33"/>
      <c r="L3" s="34"/>
      <c r="M3" s="34"/>
      <c r="N3" s="34"/>
      <c r="O3" s="34"/>
      <c r="P3" s="34"/>
      <c r="Q3" s="35"/>
      <c r="R3" s="34"/>
      <c r="S3" s="34"/>
    </row>
    <row r="4" spans="1:19" ht="12" customHeight="1" x14ac:dyDescent="0.3">
      <c r="A4" s="11"/>
      <c r="B4" s="11"/>
      <c r="C4" s="11"/>
      <c r="D4" s="11"/>
      <c r="E4" s="11"/>
      <c r="F4" s="11"/>
      <c r="G4" s="11"/>
      <c r="H4" s="11"/>
      <c r="I4" s="11"/>
      <c r="J4" s="98"/>
    </row>
    <row r="5" spans="1:19" ht="15" customHeight="1" x14ac:dyDescent="0.3">
      <c r="A5" s="101" t="s">
        <v>90</v>
      </c>
      <c r="B5" s="102"/>
      <c r="C5" s="102"/>
      <c r="D5" s="102"/>
      <c r="E5" s="102"/>
      <c r="F5" s="102"/>
      <c r="G5" s="102"/>
      <c r="H5" s="102"/>
      <c r="I5" s="103"/>
      <c r="J5" s="98"/>
      <c r="K5" s="110" t="s">
        <v>91</v>
      </c>
      <c r="L5" s="111"/>
      <c r="M5" s="111"/>
      <c r="N5" s="111"/>
      <c r="O5" s="111"/>
      <c r="P5" s="111"/>
      <c r="Q5" s="111"/>
      <c r="R5" s="111"/>
      <c r="S5" s="112"/>
    </row>
    <row r="6" spans="1:19" x14ac:dyDescent="0.3">
      <c r="A6" s="104"/>
      <c r="B6" s="105"/>
      <c r="C6" s="105"/>
      <c r="D6" s="105"/>
      <c r="E6" s="105"/>
      <c r="F6" s="105"/>
      <c r="G6" s="105"/>
      <c r="H6" s="105"/>
      <c r="I6" s="106"/>
      <c r="J6" s="98"/>
      <c r="K6" s="113"/>
      <c r="L6" s="114"/>
      <c r="M6" s="114"/>
      <c r="N6" s="114"/>
      <c r="O6" s="114"/>
      <c r="P6" s="114"/>
      <c r="Q6" s="114"/>
      <c r="R6" s="114"/>
      <c r="S6" s="115"/>
    </row>
    <row r="7" spans="1:19" x14ac:dyDescent="0.3">
      <c r="A7" s="104"/>
      <c r="B7" s="105"/>
      <c r="C7" s="105"/>
      <c r="D7" s="105"/>
      <c r="E7" s="105"/>
      <c r="F7" s="105"/>
      <c r="G7" s="105"/>
      <c r="H7" s="105"/>
      <c r="I7" s="106"/>
      <c r="J7" s="98"/>
      <c r="K7" s="113"/>
      <c r="L7" s="114"/>
      <c r="M7" s="114"/>
      <c r="N7" s="114"/>
      <c r="O7" s="114"/>
      <c r="P7" s="114"/>
      <c r="Q7" s="114"/>
      <c r="R7" s="114"/>
      <c r="S7" s="115"/>
    </row>
    <row r="8" spans="1:19" x14ac:dyDescent="0.3">
      <c r="A8" s="104"/>
      <c r="B8" s="105"/>
      <c r="C8" s="105"/>
      <c r="D8" s="105"/>
      <c r="E8" s="105"/>
      <c r="F8" s="105"/>
      <c r="G8" s="105"/>
      <c r="H8" s="105"/>
      <c r="I8" s="106"/>
      <c r="J8" s="98"/>
      <c r="K8" s="113"/>
      <c r="L8" s="114"/>
      <c r="M8" s="114"/>
      <c r="N8" s="114"/>
      <c r="O8" s="114"/>
      <c r="P8" s="114"/>
      <c r="Q8" s="114"/>
      <c r="R8" s="114"/>
      <c r="S8" s="115"/>
    </row>
    <row r="9" spans="1:19" x14ac:dyDescent="0.3">
      <c r="A9" s="104"/>
      <c r="B9" s="105"/>
      <c r="C9" s="105"/>
      <c r="D9" s="105"/>
      <c r="E9" s="105"/>
      <c r="F9" s="105"/>
      <c r="G9" s="105"/>
      <c r="H9" s="105"/>
      <c r="I9" s="106"/>
      <c r="J9" s="98"/>
      <c r="K9" s="113"/>
      <c r="L9" s="114"/>
      <c r="M9" s="114"/>
      <c r="N9" s="114"/>
      <c r="O9" s="114"/>
      <c r="P9" s="114"/>
      <c r="Q9" s="114"/>
      <c r="R9" s="114"/>
      <c r="S9" s="115"/>
    </row>
    <row r="10" spans="1:19" x14ac:dyDescent="0.3">
      <c r="A10" s="104"/>
      <c r="B10" s="105"/>
      <c r="C10" s="105"/>
      <c r="D10" s="105"/>
      <c r="E10" s="105"/>
      <c r="F10" s="105"/>
      <c r="G10" s="105"/>
      <c r="H10" s="105"/>
      <c r="I10" s="106"/>
      <c r="J10" s="98"/>
      <c r="K10" s="113"/>
      <c r="L10" s="114"/>
      <c r="M10" s="114"/>
      <c r="N10" s="114"/>
      <c r="O10" s="114"/>
      <c r="P10" s="114"/>
      <c r="Q10" s="114"/>
      <c r="R10" s="114"/>
      <c r="S10" s="115"/>
    </row>
    <row r="11" spans="1:19" x14ac:dyDescent="0.3">
      <c r="A11" s="104"/>
      <c r="B11" s="105"/>
      <c r="C11" s="105"/>
      <c r="D11" s="105"/>
      <c r="E11" s="105"/>
      <c r="F11" s="105"/>
      <c r="G11" s="105"/>
      <c r="H11" s="105"/>
      <c r="I11" s="106"/>
      <c r="J11" s="98"/>
      <c r="K11" s="113"/>
      <c r="L11" s="114"/>
      <c r="M11" s="114"/>
      <c r="N11" s="114"/>
      <c r="O11" s="114"/>
      <c r="P11" s="114"/>
      <c r="Q11" s="114"/>
      <c r="R11" s="114"/>
      <c r="S11" s="115"/>
    </row>
    <row r="12" spans="1:19" x14ac:dyDescent="0.3">
      <c r="A12" s="104"/>
      <c r="B12" s="105"/>
      <c r="C12" s="105"/>
      <c r="D12" s="105"/>
      <c r="E12" s="105"/>
      <c r="F12" s="105"/>
      <c r="G12" s="105"/>
      <c r="H12" s="105"/>
      <c r="I12" s="106"/>
      <c r="J12" s="98"/>
      <c r="K12" s="113"/>
      <c r="L12" s="114"/>
      <c r="M12" s="114"/>
      <c r="N12" s="114"/>
      <c r="O12" s="114"/>
      <c r="P12" s="114"/>
      <c r="Q12" s="114"/>
      <c r="R12" s="114"/>
      <c r="S12" s="115"/>
    </row>
    <row r="13" spans="1:19" x14ac:dyDescent="0.3">
      <c r="A13" s="104"/>
      <c r="B13" s="105"/>
      <c r="C13" s="105"/>
      <c r="D13" s="105"/>
      <c r="E13" s="105"/>
      <c r="F13" s="105"/>
      <c r="G13" s="105"/>
      <c r="H13" s="105"/>
      <c r="I13" s="106"/>
      <c r="J13" s="98"/>
      <c r="K13" s="113"/>
      <c r="L13" s="114"/>
      <c r="M13" s="114"/>
      <c r="N13" s="114"/>
      <c r="O13" s="114"/>
      <c r="P13" s="114"/>
      <c r="Q13" s="114"/>
      <c r="R13" s="114"/>
      <c r="S13" s="115"/>
    </row>
    <row r="14" spans="1:19" x14ac:dyDescent="0.3">
      <c r="A14" s="104"/>
      <c r="B14" s="105"/>
      <c r="C14" s="105"/>
      <c r="D14" s="105"/>
      <c r="E14" s="105"/>
      <c r="F14" s="105"/>
      <c r="G14" s="105"/>
      <c r="H14" s="105"/>
      <c r="I14" s="106"/>
      <c r="J14" s="98"/>
      <c r="K14" s="113"/>
      <c r="L14" s="114"/>
      <c r="M14" s="114"/>
      <c r="N14" s="114"/>
      <c r="O14" s="114"/>
      <c r="P14" s="114"/>
      <c r="Q14" s="114"/>
      <c r="R14" s="114"/>
      <c r="S14" s="115"/>
    </row>
    <row r="15" spans="1:19" x14ac:dyDescent="0.3">
      <c r="A15" s="104"/>
      <c r="B15" s="105"/>
      <c r="C15" s="105"/>
      <c r="D15" s="105"/>
      <c r="E15" s="105"/>
      <c r="F15" s="105"/>
      <c r="G15" s="105"/>
      <c r="H15" s="105"/>
      <c r="I15" s="106"/>
      <c r="J15" s="98"/>
      <c r="K15" s="113"/>
      <c r="L15" s="114"/>
      <c r="M15" s="114"/>
      <c r="N15" s="114"/>
      <c r="O15" s="114"/>
      <c r="P15" s="114"/>
      <c r="Q15" s="114"/>
      <c r="R15" s="114"/>
      <c r="S15" s="115"/>
    </row>
    <row r="16" spans="1:19" x14ac:dyDescent="0.3">
      <c r="A16" s="104"/>
      <c r="B16" s="105"/>
      <c r="C16" s="105"/>
      <c r="D16" s="105"/>
      <c r="E16" s="105"/>
      <c r="F16" s="105"/>
      <c r="G16" s="105"/>
      <c r="H16" s="105"/>
      <c r="I16" s="106"/>
      <c r="J16" s="98"/>
      <c r="K16" s="113"/>
      <c r="L16" s="114"/>
      <c r="M16" s="114"/>
      <c r="N16" s="114"/>
      <c r="O16" s="114"/>
      <c r="P16" s="114"/>
      <c r="Q16" s="114"/>
      <c r="R16" s="114"/>
      <c r="S16" s="115"/>
    </row>
    <row r="17" spans="1:19" x14ac:dyDescent="0.3">
      <c r="A17" s="104"/>
      <c r="B17" s="105"/>
      <c r="C17" s="105"/>
      <c r="D17" s="105"/>
      <c r="E17" s="105"/>
      <c r="F17" s="105"/>
      <c r="G17" s="105"/>
      <c r="H17" s="105"/>
      <c r="I17" s="106"/>
      <c r="J17" s="98"/>
      <c r="K17" s="113"/>
      <c r="L17" s="114"/>
      <c r="M17" s="114"/>
      <c r="N17" s="114"/>
      <c r="O17" s="114"/>
      <c r="P17" s="114"/>
      <c r="Q17" s="114"/>
      <c r="R17" s="114"/>
      <c r="S17" s="115"/>
    </row>
    <row r="18" spans="1:19" x14ac:dyDescent="0.3">
      <c r="A18" s="104"/>
      <c r="B18" s="105"/>
      <c r="C18" s="105"/>
      <c r="D18" s="105"/>
      <c r="E18" s="105"/>
      <c r="F18" s="105"/>
      <c r="G18" s="105"/>
      <c r="H18" s="105"/>
      <c r="I18" s="106"/>
      <c r="J18" s="98"/>
      <c r="K18" s="113"/>
      <c r="L18" s="114"/>
      <c r="M18" s="114"/>
      <c r="N18" s="114"/>
      <c r="O18" s="114"/>
      <c r="P18" s="114"/>
      <c r="Q18" s="114"/>
      <c r="R18" s="114"/>
      <c r="S18" s="115"/>
    </row>
    <row r="19" spans="1:19" x14ac:dyDescent="0.3">
      <c r="A19" s="104"/>
      <c r="B19" s="105"/>
      <c r="C19" s="105"/>
      <c r="D19" s="105"/>
      <c r="E19" s="105"/>
      <c r="F19" s="105"/>
      <c r="G19" s="105"/>
      <c r="H19" s="105"/>
      <c r="I19" s="106"/>
      <c r="J19" s="98"/>
      <c r="K19" s="113"/>
      <c r="L19" s="114"/>
      <c r="M19" s="114"/>
      <c r="N19" s="114"/>
      <c r="O19" s="114"/>
      <c r="P19" s="114"/>
      <c r="Q19" s="114"/>
      <c r="R19" s="114"/>
      <c r="S19" s="115"/>
    </row>
    <row r="20" spans="1:19" x14ac:dyDescent="0.3">
      <c r="A20" s="104"/>
      <c r="B20" s="105"/>
      <c r="C20" s="105"/>
      <c r="D20" s="105"/>
      <c r="E20" s="105"/>
      <c r="F20" s="105"/>
      <c r="G20" s="105"/>
      <c r="H20" s="105"/>
      <c r="I20" s="106"/>
      <c r="J20" s="98"/>
      <c r="K20" s="113"/>
      <c r="L20" s="114"/>
      <c r="M20" s="114"/>
      <c r="N20" s="114"/>
      <c r="O20" s="114"/>
      <c r="P20" s="114"/>
      <c r="Q20" s="114"/>
      <c r="R20" s="114"/>
      <c r="S20" s="115"/>
    </row>
    <row r="21" spans="1:19" x14ac:dyDescent="0.3">
      <c r="A21" s="104"/>
      <c r="B21" s="105"/>
      <c r="C21" s="105"/>
      <c r="D21" s="105"/>
      <c r="E21" s="105"/>
      <c r="F21" s="105"/>
      <c r="G21" s="105"/>
      <c r="H21" s="105"/>
      <c r="I21" s="106"/>
      <c r="J21" s="98"/>
      <c r="K21" s="113"/>
      <c r="L21" s="114"/>
      <c r="M21" s="114"/>
      <c r="N21" s="114"/>
      <c r="O21" s="114"/>
      <c r="P21" s="114"/>
      <c r="Q21" s="114"/>
      <c r="R21" s="114"/>
      <c r="S21" s="115"/>
    </row>
    <row r="22" spans="1:19" x14ac:dyDescent="0.3">
      <c r="A22" s="104"/>
      <c r="B22" s="105"/>
      <c r="C22" s="105"/>
      <c r="D22" s="105"/>
      <c r="E22" s="105"/>
      <c r="F22" s="105"/>
      <c r="G22" s="105"/>
      <c r="H22" s="105"/>
      <c r="I22" s="106"/>
      <c r="J22" s="98"/>
      <c r="K22" s="116"/>
      <c r="L22" s="117"/>
      <c r="M22" s="117"/>
      <c r="N22" s="117"/>
      <c r="O22" s="117"/>
      <c r="P22" s="117"/>
      <c r="Q22" s="117"/>
      <c r="R22" s="117"/>
      <c r="S22" s="118"/>
    </row>
    <row r="23" spans="1:19" x14ac:dyDescent="0.3">
      <c r="A23" s="104"/>
      <c r="B23" s="105"/>
      <c r="C23" s="105"/>
      <c r="D23" s="105"/>
      <c r="E23" s="105"/>
      <c r="F23" s="105"/>
      <c r="G23" s="105"/>
      <c r="H23" s="105"/>
      <c r="I23" s="106"/>
      <c r="J23" s="98"/>
      <c r="K23" s="116"/>
      <c r="L23" s="117"/>
      <c r="M23" s="117"/>
      <c r="N23" s="117"/>
      <c r="O23" s="117"/>
      <c r="P23" s="117"/>
      <c r="Q23" s="117"/>
      <c r="R23" s="117"/>
      <c r="S23" s="118"/>
    </row>
    <row r="24" spans="1:19" x14ac:dyDescent="0.3">
      <c r="A24" s="104"/>
      <c r="B24" s="105"/>
      <c r="C24" s="105"/>
      <c r="D24" s="105"/>
      <c r="E24" s="105"/>
      <c r="F24" s="105"/>
      <c r="G24" s="105"/>
      <c r="H24" s="105"/>
      <c r="I24" s="106"/>
      <c r="J24" s="98"/>
      <c r="K24" s="116"/>
      <c r="L24" s="117"/>
      <c r="M24" s="117"/>
      <c r="N24" s="117"/>
      <c r="O24" s="117"/>
      <c r="P24" s="117"/>
      <c r="Q24" s="117"/>
      <c r="R24" s="117"/>
      <c r="S24" s="118"/>
    </row>
    <row r="25" spans="1:19" x14ac:dyDescent="0.3">
      <c r="A25" s="104"/>
      <c r="B25" s="105"/>
      <c r="C25" s="105"/>
      <c r="D25" s="105"/>
      <c r="E25" s="105"/>
      <c r="F25" s="105"/>
      <c r="G25" s="105"/>
      <c r="H25" s="105"/>
      <c r="I25" s="106"/>
      <c r="J25" s="98"/>
      <c r="K25" s="116"/>
      <c r="L25" s="117"/>
      <c r="M25" s="117"/>
      <c r="N25" s="117"/>
      <c r="O25" s="117"/>
      <c r="P25" s="117"/>
      <c r="Q25" s="117"/>
      <c r="R25" s="117"/>
      <c r="S25" s="118"/>
    </row>
    <row r="26" spans="1:19" x14ac:dyDescent="0.3">
      <c r="A26" s="104"/>
      <c r="B26" s="105"/>
      <c r="C26" s="105"/>
      <c r="D26" s="105"/>
      <c r="E26" s="105"/>
      <c r="F26" s="105"/>
      <c r="G26" s="105"/>
      <c r="H26" s="105"/>
      <c r="I26" s="106"/>
      <c r="J26" s="98"/>
      <c r="K26" s="116"/>
      <c r="L26" s="117"/>
      <c r="M26" s="117"/>
      <c r="N26" s="117"/>
      <c r="O26" s="117"/>
      <c r="P26" s="117"/>
      <c r="Q26" s="117"/>
      <c r="R26" s="117"/>
      <c r="S26" s="118"/>
    </row>
    <row r="27" spans="1:19" x14ac:dyDescent="0.3">
      <c r="A27" s="104"/>
      <c r="B27" s="105"/>
      <c r="C27" s="105"/>
      <c r="D27" s="105"/>
      <c r="E27" s="105"/>
      <c r="F27" s="105"/>
      <c r="G27" s="105"/>
      <c r="H27" s="105"/>
      <c r="I27" s="106"/>
      <c r="J27" s="98"/>
      <c r="K27" s="116"/>
      <c r="L27" s="117"/>
      <c r="M27" s="117"/>
      <c r="N27" s="117"/>
      <c r="O27" s="117"/>
      <c r="P27" s="117"/>
      <c r="Q27" s="117"/>
      <c r="R27" s="117"/>
      <c r="S27" s="118"/>
    </row>
    <row r="28" spans="1:19" x14ac:dyDescent="0.3">
      <c r="A28" s="104"/>
      <c r="B28" s="105"/>
      <c r="C28" s="105"/>
      <c r="D28" s="105"/>
      <c r="E28" s="105"/>
      <c r="F28" s="105"/>
      <c r="G28" s="105"/>
      <c r="H28" s="105"/>
      <c r="I28" s="106"/>
      <c r="J28" s="98"/>
      <c r="K28" s="116"/>
      <c r="L28" s="117"/>
      <c r="M28" s="117"/>
      <c r="N28" s="117"/>
      <c r="O28" s="117"/>
      <c r="P28" s="117"/>
      <c r="Q28" s="117"/>
      <c r="R28" s="117"/>
      <c r="S28" s="118"/>
    </row>
    <row r="29" spans="1:19" ht="37.5" customHeight="1" x14ac:dyDescent="0.3">
      <c r="A29" s="107"/>
      <c r="B29" s="108"/>
      <c r="C29" s="108"/>
      <c r="D29" s="108"/>
      <c r="E29" s="108"/>
      <c r="F29" s="108"/>
      <c r="G29" s="108"/>
      <c r="H29" s="108"/>
      <c r="I29" s="109"/>
      <c r="J29" s="99"/>
      <c r="K29" s="119"/>
      <c r="L29" s="120"/>
      <c r="M29" s="120"/>
      <c r="N29" s="120"/>
      <c r="O29" s="120"/>
      <c r="P29" s="120"/>
      <c r="Q29" s="120"/>
      <c r="R29" s="120"/>
      <c r="S29" s="121"/>
    </row>
    <row r="39" spans="1:10" x14ac:dyDescent="0.3">
      <c r="A39" s="11"/>
      <c r="B39" s="11"/>
      <c r="C39" s="11"/>
      <c r="D39" s="11"/>
      <c r="E39" s="11"/>
      <c r="F39" s="11"/>
      <c r="G39" s="11"/>
      <c r="H39" s="11"/>
      <c r="I39" s="11"/>
      <c r="J39" s="11"/>
    </row>
    <row r="40" spans="1:10" x14ac:dyDescent="0.3">
      <c r="A40" s="11"/>
      <c r="B40" s="11"/>
      <c r="C40" s="11"/>
      <c r="D40" s="11"/>
      <c r="E40" s="11"/>
      <c r="F40" s="11"/>
      <c r="G40" s="11"/>
      <c r="H40" s="11"/>
      <c r="I40" s="11"/>
      <c r="J40" s="11"/>
    </row>
    <row r="41" spans="1:10" x14ac:dyDescent="0.3">
      <c r="A41" s="11"/>
      <c r="B41" s="11"/>
      <c r="C41" s="11"/>
      <c r="D41" s="11"/>
      <c r="E41" s="11"/>
      <c r="F41" s="11"/>
      <c r="G41" s="11"/>
      <c r="H41" s="11"/>
      <c r="I41" s="11"/>
      <c r="J41" s="11"/>
    </row>
    <row r="42" spans="1:10" x14ac:dyDescent="0.3">
      <c r="A42" s="11"/>
      <c r="B42" s="11"/>
      <c r="C42" s="11"/>
      <c r="D42" s="11"/>
      <c r="E42" s="11"/>
      <c r="F42" s="11"/>
      <c r="G42" s="11"/>
      <c r="H42" s="11"/>
      <c r="I42" s="11"/>
      <c r="J42" s="11"/>
    </row>
    <row r="43" spans="1:10" x14ac:dyDescent="0.3">
      <c r="A43" s="11"/>
      <c r="B43" s="11"/>
      <c r="C43" s="11"/>
      <c r="D43" s="11"/>
      <c r="E43" s="11"/>
      <c r="F43" s="11"/>
      <c r="G43" s="11"/>
      <c r="H43" s="11"/>
      <c r="I43" s="11"/>
      <c r="J43" s="11"/>
    </row>
    <row r="44" spans="1:10" x14ac:dyDescent="0.3">
      <c r="A44" s="11"/>
      <c r="B44" s="11"/>
      <c r="C44" s="11"/>
      <c r="D44" s="11"/>
      <c r="E44" s="11"/>
      <c r="F44" s="11"/>
      <c r="G44" s="11"/>
      <c r="H44" s="11"/>
      <c r="I44" s="11"/>
      <c r="J44" s="11"/>
    </row>
    <row r="45" spans="1:10" x14ac:dyDescent="0.3">
      <c r="A45" s="11"/>
      <c r="B45" s="11"/>
      <c r="C45" s="11"/>
      <c r="D45" s="11"/>
      <c r="E45" s="11"/>
      <c r="F45" s="11"/>
      <c r="G45" s="11"/>
      <c r="H45" s="11"/>
      <c r="I45" s="11"/>
      <c r="J45" s="11"/>
    </row>
    <row r="46" spans="1:10" x14ac:dyDescent="0.3">
      <c r="A46" s="11"/>
      <c r="B46" s="11"/>
      <c r="C46" s="11"/>
      <c r="D46" s="11"/>
      <c r="E46" s="11"/>
      <c r="F46" s="11"/>
      <c r="G46" s="11"/>
      <c r="H46" s="11"/>
      <c r="I46" s="11"/>
      <c r="J46" s="11"/>
    </row>
    <row r="47" spans="1:10" x14ac:dyDescent="0.3">
      <c r="A47" s="11"/>
      <c r="B47" s="11"/>
      <c r="C47" s="11"/>
      <c r="D47" s="11"/>
      <c r="E47" s="11"/>
      <c r="F47" s="11"/>
      <c r="G47" s="11"/>
      <c r="H47" s="11"/>
      <c r="I47" s="11"/>
      <c r="J47" s="11"/>
    </row>
  </sheetData>
  <mergeCells count="2">
    <mergeCell ref="A5:I29"/>
    <mergeCell ref="K5:S29"/>
  </mergeCells>
  <pageMargins left="0.7" right="0.7" top="0.75" bottom="0.75" header="0.3" footer="0.3"/>
  <pageSetup paperSize="9" orientation="portrait" r:id="rId1"/>
  <headerFooter>
    <oddHeader xml:space="preserve">&amp;CRamavtal för Trygghetslarm och larmmottagning 2019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6" tint="0.79998168889431442"/>
    <pageSetUpPr fitToPage="1"/>
  </sheetPr>
  <dimension ref="B1:I48"/>
  <sheetViews>
    <sheetView zoomScale="101" zoomScaleNormal="101" workbookViewId="0">
      <selection activeCell="B30" sqref="B30"/>
    </sheetView>
  </sheetViews>
  <sheetFormatPr defaultColWidth="9.21875" defaultRowHeight="14.4" x14ac:dyDescent="0.3"/>
  <cols>
    <col min="1" max="1" width="2.21875" style="20" customWidth="1"/>
    <col min="2" max="2" width="63.21875" style="20" customWidth="1"/>
    <col min="3" max="3" width="17" style="20" customWidth="1"/>
    <col min="4" max="4" width="22.21875" style="20" customWidth="1"/>
    <col min="5" max="5" width="18.44140625" style="20" customWidth="1"/>
    <col min="6" max="6" width="6.77734375" style="20" customWidth="1"/>
    <col min="7" max="7" width="23.77734375" style="20" bestFit="1" customWidth="1"/>
    <col min="8" max="8" width="9.21875" style="20"/>
    <col min="9" max="9" width="91" style="20" bestFit="1" customWidth="1"/>
    <col min="10" max="16384" width="9.21875" style="20"/>
  </cols>
  <sheetData>
    <row r="1" spans="2:7" ht="36.6" x14ac:dyDescent="0.7">
      <c r="B1" s="66" t="s">
        <v>74</v>
      </c>
      <c r="G1" s="30"/>
    </row>
    <row r="2" spans="2:7" ht="15" thickBot="1" x14ac:dyDescent="0.35"/>
    <row r="3" spans="2:7" ht="55.95" customHeight="1" thickBot="1" x14ac:dyDescent="0.35">
      <c r="B3" s="134" t="s">
        <v>65</v>
      </c>
      <c r="C3" s="135"/>
      <c r="D3" s="135"/>
      <c r="E3" s="136"/>
      <c r="G3" s="24" t="s">
        <v>25</v>
      </c>
    </row>
    <row r="4" spans="2:7" ht="15" thickBot="1" x14ac:dyDescent="0.35"/>
    <row r="5" spans="2:7" ht="15" thickBot="1" x14ac:dyDescent="0.35">
      <c r="B5" s="140" t="s">
        <v>67</v>
      </c>
      <c r="C5" s="141"/>
      <c r="D5" s="141"/>
      <c r="E5" s="142"/>
    </row>
    <row r="6" spans="2:7" ht="31.2" customHeight="1" thickBot="1" x14ac:dyDescent="0.35">
      <c r="B6" s="137" t="s">
        <v>72</v>
      </c>
      <c r="C6" s="138"/>
      <c r="D6" s="138"/>
      <c r="E6" s="139"/>
    </row>
    <row r="7" spans="2:7" s="42" customFormat="1" x14ac:dyDescent="0.3">
      <c r="B7" s="38"/>
      <c r="C7" s="39"/>
      <c r="D7" s="40"/>
      <c r="E7" s="41"/>
      <c r="G7" s="43"/>
    </row>
    <row r="8" spans="2:7" s="42" customFormat="1" ht="15" thickBot="1" x14ac:dyDescent="0.35">
      <c r="B8" s="38"/>
      <c r="C8" s="40"/>
      <c r="D8" s="40"/>
      <c r="E8" s="41"/>
      <c r="G8" s="43"/>
    </row>
    <row r="9" spans="2:7" s="42" customFormat="1" ht="15" thickBot="1" x14ac:dyDescent="0.35">
      <c r="B9" s="81" t="s">
        <v>68</v>
      </c>
      <c r="C9" s="122" t="s">
        <v>32</v>
      </c>
      <c r="D9" s="124"/>
      <c r="E9" s="82" t="s">
        <v>19</v>
      </c>
      <c r="G9" s="43"/>
    </row>
    <row r="10" spans="2:7" s="42" customFormat="1" ht="55.8" thickBot="1" x14ac:dyDescent="0.35">
      <c r="B10" s="25" t="s">
        <v>102</v>
      </c>
      <c r="C10" s="44"/>
      <c r="D10" s="37" t="str">
        <f>IF($C10="OBLIGATORISKT KRAV","INGET MERVÄRDE",IF($C10="UTVÄRDERINGSKRITERIUM","ANGE MERVÄRDE:",IF($C10="KRAVET UTGÅR","KRAVET UTGÅR","VÄLJ OBLIGATORISKT KRAV ELLER UTVÄRDERINGSKRITERIUM")))</f>
        <v>VÄLJ OBLIGATORISKT KRAV ELLER UTVÄRDERINGSKRITERIUM</v>
      </c>
      <c r="E10" s="45">
        <v>0</v>
      </c>
      <c r="G10" s="26" t="str">
        <f>IF($C10="utvärderingskriterium","Utvärderingskriterium valt",IF($C10="","Kravet ej valt","Kravet valt"))</f>
        <v>Kravet ej valt</v>
      </c>
    </row>
    <row r="11" spans="2:7" s="42" customFormat="1" ht="15" thickBot="1" x14ac:dyDescent="0.35">
      <c r="B11" s="38"/>
      <c r="C11" s="40"/>
      <c r="D11" s="40"/>
      <c r="E11" s="41"/>
      <c r="G11" s="43"/>
    </row>
    <row r="12" spans="2:7" s="42" customFormat="1" ht="15" thickBot="1" x14ac:dyDescent="0.35">
      <c r="B12" s="81" t="s">
        <v>69</v>
      </c>
      <c r="C12" s="122" t="s">
        <v>32</v>
      </c>
      <c r="D12" s="124"/>
      <c r="E12" s="82" t="s">
        <v>19</v>
      </c>
      <c r="G12" s="43"/>
    </row>
    <row r="13" spans="2:7" s="42" customFormat="1" ht="55.8" thickBot="1" x14ac:dyDescent="0.35">
      <c r="B13" s="25" t="s">
        <v>103</v>
      </c>
      <c r="C13" s="44"/>
      <c r="D13" s="37" t="str">
        <f>IF($C13="OBLIGATORISKT KRAV","INGET MERVÄRDE",IF($C13="UTVÄRDERINGSKRITERIUM","ANGE MERVÄRDE:",IF($C13="KRAVET UTGÅR","KRAVET UTGÅR","VÄLJ OBLIGATORISKT KRAV ELLER UTVÄRDERINGSKRITERIUM")))</f>
        <v>VÄLJ OBLIGATORISKT KRAV ELLER UTVÄRDERINGSKRITERIUM</v>
      </c>
      <c r="E13" s="45">
        <v>0</v>
      </c>
      <c r="G13" s="26" t="str">
        <f>IF($C13="utvärderingskriterium","Utvärderingskriterium valt",IF($C13="","Kravet ej valt","Kravet valt"))</f>
        <v>Kravet ej valt</v>
      </c>
    </row>
    <row r="14" spans="2:7" s="42" customFormat="1" ht="15" thickBot="1" x14ac:dyDescent="0.35">
      <c r="B14" s="28"/>
      <c r="C14" s="28"/>
      <c r="D14" s="28"/>
      <c r="E14" s="28"/>
      <c r="G14" s="43"/>
    </row>
    <row r="15" spans="2:7" s="42" customFormat="1" ht="15" thickBot="1" x14ac:dyDescent="0.35">
      <c r="B15" s="81" t="s">
        <v>78</v>
      </c>
      <c r="C15" s="122" t="s">
        <v>32</v>
      </c>
      <c r="D15" s="124"/>
      <c r="E15" s="82" t="s">
        <v>19</v>
      </c>
      <c r="F15" s="20"/>
      <c r="G15" s="43"/>
    </row>
    <row r="16" spans="2:7" s="42" customFormat="1" ht="55.8" thickBot="1" x14ac:dyDescent="0.35">
      <c r="B16" s="25" t="s">
        <v>73</v>
      </c>
      <c r="C16" s="44"/>
      <c r="D16" s="37" t="str">
        <f>IF($C16="OBLIGATORISKT KRAV","INGET MERVÄRDE",IF($C16="UTVÄRDERINGSKRITERIUM","ANGE MERVÄRDE:",IF($C16="KRAVET UTGÅR","KRAVET UTGÅR","VÄLJ OBLIGATORISKT KRAV ELLER UTVÄRDERINGSKRITERIUM")))</f>
        <v>VÄLJ OBLIGATORISKT KRAV ELLER UTVÄRDERINGSKRITERIUM</v>
      </c>
      <c r="E16" s="45">
        <v>0</v>
      </c>
      <c r="F16" s="20"/>
      <c r="G16" s="26" t="str">
        <f>IF($C16="utvärderingskriterium","Utvärderingskriterium valt",IF($C16="","Kravet ej valt","Kravet valt"))</f>
        <v>Kravet ej valt</v>
      </c>
    </row>
    <row r="17" spans="2:9" s="42" customFormat="1" ht="15" thickBot="1" x14ac:dyDescent="0.35">
      <c r="B17" s="28"/>
      <c r="C17" s="28"/>
      <c r="D17" s="28"/>
      <c r="E17" s="28"/>
      <c r="F17" s="20"/>
      <c r="G17" s="27"/>
    </row>
    <row r="18" spans="2:9" s="42" customFormat="1" ht="15" thickBot="1" x14ac:dyDescent="0.35">
      <c r="B18" s="81" t="s">
        <v>98</v>
      </c>
      <c r="C18" s="122" t="s">
        <v>32</v>
      </c>
      <c r="D18" s="124"/>
      <c r="E18" s="82" t="s">
        <v>19</v>
      </c>
      <c r="F18" s="28"/>
      <c r="G18" s="43"/>
    </row>
    <row r="19" spans="2:9" s="42" customFormat="1" ht="55.8" thickBot="1" x14ac:dyDescent="0.35">
      <c r="B19" s="25" t="s">
        <v>75</v>
      </c>
      <c r="C19" s="44"/>
      <c r="D19" s="37" t="str">
        <f>IF($C19="OBLIGATORISKT KRAV","INGET MERVÄRDE",IF($C19="UTVÄRDERINGSKRITERIUM","ANGE MERVÄRDE:",IF($C19="KRAVET UTGÅR","KRAVET UTGÅR","VÄLJ OBLIGATORISKT KRAV ELLER UTVÄRDERINGSKRITERIUM")))</f>
        <v>VÄLJ OBLIGATORISKT KRAV ELLER UTVÄRDERINGSKRITERIUM</v>
      </c>
      <c r="E19" s="45">
        <v>0</v>
      </c>
      <c r="F19" s="28"/>
      <c r="G19" s="26" t="str">
        <f>IF($C19="utvärderingskriterium","Utvärderingskriterium valt",IF($C19="","Kravet ej valt","Kravet valt"))</f>
        <v>Kravet ej valt</v>
      </c>
    </row>
    <row r="20" spans="2:9" s="42" customFormat="1" ht="15" thickBot="1" x14ac:dyDescent="0.35">
      <c r="B20" s="28"/>
      <c r="C20" s="28"/>
      <c r="D20" s="28"/>
      <c r="E20" s="28"/>
      <c r="F20" s="20"/>
      <c r="G20" s="27"/>
    </row>
    <row r="21" spans="2:9" s="42" customFormat="1" ht="15" thickBot="1" x14ac:dyDescent="0.35">
      <c r="B21" s="81" t="s">
        <v>99</v>
      </c>
      <c r="C21" s="122" t="s">
        <v>32</v>
      </c>
      <c r="D21" s="124"/>
      <c r="E21" s="82" t="s">
        <v>19</v>
      </c>
      <c r="F21" s="28"/>
      <c r="G21" s="43"/>
    </row>
    <row r="22" spans="2:9" s="42" customFormat="1" ht="55.8" thickBot="1" x14ac:dyDescent="0.35">
      <c r="B22" s="25" t="s">
        <v>70</v>
      </c>
      <c r="C22" s="44"/>
      <c r="D22" s="37" t="str">
        <f>IF($C22="OBLIGATORISKT KRAV","INGET MERVÄRDE",IF($C22="UTVÄRDERINGSKRITERIUM","ANGE MERVÄRDE:",IF($C22="KRAVET UTGÅR","KRAVET UTGÅR","VÄLJ OBLIGATORISKT KRAV ELLER UTVÄRDERINGSKRITERIUM")))</f>
        <v>VÄLJ OBLIGATORISKT KRAV ELLER UTVÄRDERINGSKRITERIUM</v>
      </c>
      <c r="E22" s="45">
        <v>0</v>
      </c>
      <c r="F22" s="28"/>
      <c r="G22" s="26" t="str">
        <f>IF($C22="utvärderingskriterium","Utvärderingskriterium valt",IF($C22="","Kravet ej valt","Kravet valt"))</f>
        <v>Kravet ej valt</v>
      </c>
    </row>
    <row r="23" spans="2:9" s="42" customFormat="1" ht="15" thickBot="1" x14ac:dyDescent="0.35">
      <c r="B23" s="38"/>
      <c r="C23" s="39"/>
      <c r="D23" s="40"/>
      <c r="E23" s="41"/>
      <c r="F23" s="28"/>
      <c r="G23" s="27"/>
    </row>
    <row r="24" spans="2:9" s="42" customFormat="1" ht="15" thickBot="1" x14ac:dyDescent="0.35">
      <c r="B24" s="149" t="s">
        <v>76</v>
      </c>
      <c r="C24" s="150"/>
      <c r="D24" s="150"/>
      <c r="E24" s="151"/>
      <c r="F24" s="28"/>
      <c r="G24" s="27"/>
    </row>
    <row r="25" spans="2:9" s="42" customFormat="1" ht="15" thickBot="1" x14ac:dyDescent="0.35">
      <c r="B25" s="143" t="s">
        <v>77</v>
      </c>
      <c r="C25" s="144"/>
      <c r="D25" s="144"/>
      <c r="E25" s="145"/>
      <c r="F25" s="28"/>
      <c r="G25" s="27"/>
    </row>
    <row r="26" spans="2:9" s="42" customFormat="1" ht="59.25" customHeight="1" thickBot="1" x14ac:dyDescent="0.35">
      <c r="B26" s="146" t="s">
        <v>100</v>
      </c>
      <c r="C26" s="147"/>
      <c r="D26" s="147"/>
      <c r="E26" s="148"/>
      <c r="F26" s="28"/>
      <c r="G26" s="27"/>
      <c r="I26" s="95"/>
    </row>
    <row r="27" spans="2:9" s="42" customFormat="1" ht="15" thickBot="1" x14ac:dyDescent="0.35">
      <c r="B27" s="38"/>
      <c r="C27" s="39"/>
      <c r="D27" s="40"/>
      <c r="E27" s="41"/>
      <c r="F27" s="28"/>
      <c r="G27" s="27"/>
    </row>
    <row r="28" spans="2:9" ht="16.2" customHeight="1" thickBot="1" x14ac:dyDescent="0.35">
      <c r="B28" s="81" t="s">
        <v>104</v>
      </c>
      <c r="C28" s="122" t="s">
        <v>33</v>
      </c>
      <c r="D28" s="124"/>
      <c r="E28" s="81" t="s">
        <v>19</v>
      </c>
      <c r="G28" s="27"/>
    </row>
    <row r="29" spans="2:9" ht="45.6" customHeight="1" thickBot="1" x14ac:dyDescent="0.35">
      <c r="B29" s="100" t="s">
        <v>101</v>
      </c>
      <c r="C29" s="44"/>
      <c r="D29" s="37" t="str">
        <f>IF($C29="UTVÄRDERINGSKRITERIUM","ANGE MERVÄRDE:",IF($C29="KRAVET UTGÅR","KRAVET UTGÅR","VÄLJ  UTVÄRDERINGSKRITERIUM ELLER LÄMNA TOMT"))</f>
        <v>VÄLJ  UTVÄRDERINGSKRITERIUM ELLER LÄMNA TOMT</v>
      </c>
      <c r="E29" s="45">
        <v>0</v>
      </c>
      <c r="G29" s="26" t="str">
        <f>IF($C29="utvärderingskriterium","Utvärderingskriterium valt",IF($C29="","Kravet ej valt","Kravet valt"))</f>
        <v>Kravet ej valt</v>
      </c>
    </row>
    <row r="30" spans="2:9" ht="42" thickBot="1" x14ac:dyDescent="0.35">
      <c r="B30" s="46"/>
      <c r="C30" s="44"/>
      <c r="D30" s="37" t="str">
        <f t="shared" ref="D30:D34" si="0">IF($C30="UTVÄRDERINGSKRITERIUM","ANGE MERVÄRDE:",IF($C30="KRAVET UTGÅR","KRAVET UTGÅR","VÄLJ  UTVÄRDERINGSKRITERIUM ELLER LÄMNA TOMT"))</f>
        <v>VÄLJ  UTVÄRDERINGSKRITERIUM ELLER LÄMNA TOMT</v>
      </c>
      <c r="E30" s="45">
        <v>0</v>
      </c>
      <c r="G30" s="26" t="str">
        <f>IF($C30="utvärderingskriterium","Utvärderingskriterium valt",IF($C30="","Kravet ej valt","Kravet valt"))</f>
        <v>Kravet ej valt</v>
      </c>
    </row>
    <row r="31" spans="2:9" ht="42" thickBot="1" x14ac:dyDescent="0.35">
      <c r="B31" s="46"/>
      <c r="C31" s="44"/>
      <c r="D31" s="37" t="str">
        <f t="shared" si="0"/>
        <v>VÄLJ  UTVÄRDERINGSKRITERIUM ELLER LÄMNA TOMT</v>
      </c>
      <c r="E31" s="45">
        <v>0</v>
      </c>
      <c r="G31" s="26" t="str">
        <f t="shared" ref="G31:G34" si="1">IF($C31="utvärderingskriterium","Utvärderingskriterium valt",IF($C31="","Kravet ej valt","Kravet valt"))</f>
        <v>Kravet ej valt</v>
      </c>
    </row>
    <row r="32" spans="2:9" ht="42" thickBot="1" x14ac:dyDescent="0.35">
      <c r="B32" s="46"/>
      <c r="C32" s="44"/>
      <c r="D32" s="37" t="str">
        <f t="shared" si="0"/>
        <v>VÄLJ  UTVÄRDERINGSKRITERIUM ELLER LÄMNA TOMT</v>
      </c>
      <c r="E32" s="45">
        <v>0</v>
      </c>
      <c r="G32" s="26" t="str">
        <f t="shared" si="1"/>
        <v>Kravet ej valt</v>
      </c>
    </row>
    <row r="33" spans="2:9" ht="42" thickBot="1" x14ac:dyDescent="0.35">
      <c r="B33" s="46"/>
      <c r="C33" s="44"/>
      <c r="D33" s="37" t="str">
        <f t="shared" si="0"/>
        <v>VÄLJ  UTVÄRDERINGSKRITERIUM ELLER LÄMNA TOMT</v>
      </c>
      <c r="E33" s="45">
        <v>0</v>
      </c>
      <c r="G33" s="26" t="str">
        <f t="shared" si="1"/>
        <v>Kravet ej valt</v>
      </c>
    </row>
    <row r="34" spans="2:9" ht="42" thickBot="1" x14ac:dyDescent="0.35">
      <c r="B34" s="46"/>
      <c r="C34" s="44"/>
      <c r="D34" s="37" t="str">
        <f t="shared" si="0"/>
        <v>VÄLJ  UTVÄRDERINGSKRITERIUM ELLER LÄMNA TOMT</v>
      </c>
      <c r="E34" s="45">
        <v>0</v>
      </c>
      <c r="G34" s="26" t="str">
        <f t="shared" si="1"/>
        <v>Kravet ej valt</v>
      </c>
    </row>
    <row r="35" spans="2:9" ht="15" thickBot="1" x14ac:dyDescent="0.35">
      <c r="G35" s="29"/>
    </row>
    <row r="36" spans="2:9" ht="15" thickBot="1" x14ac:dyDescent="0.35">
      <c r="B36" s="122" t="s">
        <v>0</v>
      </c>
      <c r="C36" s="123"/>
      <c r="D36" s="123"/>
      <c r="E36" s="124"/>
    </row>
    <row r="37" spans="2:9" ht="15" thickBot="1" x14ac:dyDescent="0.35">
      <c r="B37" s="122" t="s">
        <v>29</v>
      </c>
      <c r="C37" s="123"/>
      <c r="D37" s="123"/>
      <c r="E37" s="124"/>
      <c r="G37" s="27"/>
    </row>
    <row r="38" spans="2:9" ht="14.7" customHeight="1" x14ac:dyDescent="0.3">
      <c r="B38" s="125" t="s">
        <v>93</v>
      </c>
      <c r="C38" s="126"/>
      <c r="D38" s="126"/>
      <c r="E38" s="127"/>
    </row>
    <row r="39" spans="2:9" x14ac:dyDescent="0.3">
      <c r="B39" s="128"/>
      <c r="C39" s="129"/>
      <c r="D39" s="129"/>
      <c r="E39" s="130"/>
    </row>
    <row r="40" spans="2:9" x14ac:dyDescent="0.3">
      <c r="B40" s="128"/>
      <c r="C40" s="129"/>
      <c r="D40" s="129"/>
      <c r="E40" s="130"/>
      <c r="I40" s="20" t="s">
        <v>92</v>
      </c>
    </row>
    <row r="41" spans="2:9" ht="27" customHeight="1" thickBot="1" x14ac:dyDescent="0.35">
      <c r="B41" s="131"/>
      <c r="C41" s="132"/>
      <c r="D41" s="132"/>
      <c r="E41" s="133"/>
    </row>
    <row r="42" spans="2:9" ht="15" thickBot="1" x14ac:dyDescent="0.35"/>
    <row r="43" spans="2:9" ht="15" thickBot="1" x14ac:dyDescent="0.35">
      <c r="B43" s="122" t="s">
        <v>22</v>
      </c>
      <c r="C43" s="123"/>
      <c r="D43" s="123"/>
      <c r="E43" s="124"/>
    </row>
    <row r="44" spans="2:9" ht="15" thickBot="1" x14ac:dyDescent="0.35">
      <c r="B44" s="122" t="s">
        <v>28</v>
      </c>
      <c r="C44" s="123"/>
      <c r="D44" s="123"/>
      <c r="E44" s="124"/>
    </row>
    <row r="45" spans="2:9" ht="14.7" customHeight="1" x14ac:dyDescent="0.3">
      <c r="B45" s="125" t="s">
        <v>94</v>
      </c>
      <c r="C45" s="126"/>
      <c r="D45" s="126"/>
      <c r="E45" s="127"/>
    </row>
    <row r="46" spans="2:9" x14ac:dyDescent="0.3">
      <c r="B46" s="128"/>
      <c r="C46" s="129"/>
      <c r="D46" s="129"/>
      <c r="E46" s="130"/>
    </row>
    <row r="47" spans="2:9" x14ac:dyDescent="0.3">
      <c r="B47" s="128"/>
      <c r="C47" s="129"/>
      <c r="D47" s="129"/>
      <c r="E47" s="130"/>
    </row>
    <row r="48" spans="2:9" ht="15" thickBot="1" x14ac:dyDescent="0.35">
      <c r="B48" s="131"/>
      <c r="C48" s="132"/>
      <c r="D48" s="132"/>
      <c r="E48" s="133"/>
    </row>
  </sheetData>
  <mergeCells count="18">
    <mergeCell ref="B26:E26"/>
    <mergeCell ref="C12:D12"/>
    <mergeCell ref="C21:D21"/>
    <mergeCell ref="C15:D15"/>
    <mergeCell ref="C18:D18"/>
    <mergeCell ref="B24:E24"/>
    <mergeCell ref="B3:E3"/>
    <mergeCell ref="B6:E6"/>
    <mergeCell ref="B5:E5"/>
    <mergeCell ref="C9:D9"/>
    <mergeCell ref="B25:E25"/>
    <mergeCell ref="B37:E37"/>
    <mergeCell ref="C28:D28"/>
    <mergeCell ref="B43:E43"/>
    <mergeCell ref="B45:E48"/>
    <mergeCell ref="B44:E44"/>
    <mergeCell ref="B36:E36"/>
    <mergeCell ref="B38:E41"/>
  </mergeCells>
  <conditionalFormatting sqref="A3:B3 B43 B49:E1048576 B38:E42 A5:B6 A1:XFD2 A4:XFD4 F3:XFD3 A7:XFD7 H28:XFD29 B35:E36 H34:XFD34 F5:XFD6 F12:XFD12 B13:E14 F14:XFD14 F13 H13:XFD13 A12:A14 H15:XFD20 B22:E22 A21:A22 F21:XFD22 A34:A1048576 A27:A29 B27:XFD27 F35:XFD1048576">
    <cfRule type="cellIs" dxfId="278" priority="921" operator="equal">
      <formula>"KRAVET UTGÅR"</formula>
    </cfRule>
    <cfRule type="cellIs" dxfId="277" priority="922" operator="equal">
      <formula>"INGET MERVÄRDE"</formula>
    </cfRule>
    <cfRule type="cellIs" dxfId="276" priority="924" operator="equal">
      <formula>"BÖR"</formula>
    </cfRule>
    <cfRule type="cellIs" dxfId="275" priority="925" operator="equal">
      <formula>"SKA"</formula>
    </cfRule>
  </conditionalFormatting>
  <conditionalFormatting sqref="A3:B3 B43 B38:E42 A5:B6 A1:XFD2 A4:XFD4 F3:XFD3 A7:XFD7 H28:XFD29 B35:E36 F5:XFD6 F12:XFD12 B13:E14 F14:XFD14 F13 H13:XFD13 A12:A14 H15:XFD20 B22:E22 A21:A22 F21:XFD22 A34:A1048576 F35:G44 H34:XFD1048576 A27:A29 B27:XFD27 B45:G1048576">
    <cfRule type="cellIs" dxfId="274" priority="869" operator="equal">
      <formula>"ANGE MERVÄRDE:"</formula>
    </cfRule>
  </conditionalFormatting>
  <conditionalFormatting sqref="G7 F6 G9 G11:G12 G14 G21:G22 G27">
    <cfRule type="cellIs" dxfId="273" priority="867" operator="equal">
      <formula>"Kravet valt"</formula>
    </cfRule>
    <cfRule type="cellIs" dxfId="272" priority="868" operator="equal">
      <formula>"Kravet ej valt"</formula>
    </cfRule>
  </conditionalFormatting>
  <conditionalFormatting sqref="G37">
    <cfRule type="cellIs" dxfId="271" priority="749" operator="equal">
      <formula>"Kravet valt"</formula>
    </cfRule>
    <cfRule type="cellIs" dxfId="270" priority="750" operator="equal">
      <formula>"Kravet ej valt"</formula>
    </cfRule>
  </conditionalFormatting>
  <conditionalFormatting sqref="B37:E37">
    <cfRule type="cellIs" dxfId="269" priority="670" operator="equal">
      <formula>"KRAVET UTGÅR"</formula>
    </cfRule>
    <cfRule type="cellIs" dxfId="268" priority="671" operator="equal">
      <formula>"INGET MERVÄRDE"</formula>
    </cfRule>
    <cfRule type="cellIs" dxfId="267" priority="672" operator="equal">
      <formula>"BÖR"</formula>
    </cfRule>
    <cfRule type="cellIs" dxfId="266" priority="673" operator="equal">
      <formula>"SKA"</formula>
    </cfRule>
  </conditionalFormatting>
  <conditionalFormatting sqref="B37:E37">
    <cfRule type="cellIs" dxfId="265" priority="669" operator="equal">
      <formula>"ANGE MERVÄRDE:"</formula>
    </cfRule>
  </conditionalFormatting>
  <conditionalFormatting sqref="B44:E44">
    <cfRule type="cellIs" dxfId="264" priority="650" operator="equal">
      <formula>"KRAVET UTGÅR"</formula>
    </cfRule>
    <cfRule type="cellIs" dxfId="263" priority="651" operator="equal">
      <formula>"INGET MERVÄRDE"</formula>
    </cfRule>
    <cfRule type="cellIs" dxfId="262" priority="652" operator="equal">
      <formula>"BÖR"</formula>
    </cfRule>
    <cfRule type="cellIs" dxfId="261" priority="653" operator="equal">
      <formula>"SKA"</formula>
    </cfRule>
  </conditionalFormatting>
  <conditionalFormatting sqref="B44:E44">
    <cfRule type="cellIs" dxfId="260" priority="649" operator="equal">
      <formula>"ANGE MERVÄRDE:"</formula>
    </cfRule>
  </conditionalFormatting>
  <conditionalFormatting sqref="E28:G28 B28:B29 B34 E34:F34 E29:F29">
    <cfRule type="cellIs" dxfId="259" priority="645" operator="equal">
      <formula>"KRAVET UTGÅR"</formula>
    </cfRule>
    <cfRule type="cellIs" dxfId="258" priority="646" operator="equal">
      <formula>"INGET MERVÄRDE"</formula>
    </cfRule>
    <cfRule type="cellIs" dxfId="257" priority="647" operator="equal">
      <formula>"BÖR"</formula>
    </cfRule>
    <cfRule type="cellIs" dxfId="256" priority="648" operator="equal">
      <formula>"SKA"</formula>
    </cfRule>
  </conditionalFormatting>
  <conditionalFormatting sqref="E28:G28 B28:B29 B34 E34:F34 E29:F29">
    <cfRule type="cellIs" dxfId="255" priority="644" operator="equal">
      <formula>"ANGE MERVÄRDE:"</formula>
    </cfRule>
  </conditionalFormatting>
  <conditionalFormatting sqref="G28">
    <cfRule type="cellIs" dxfId="254" priority="642" operator="equal">
      <formula>"Kravet valt"</formula>
    </cfRule>
    <cfRule type="cellIs" dxfId="253" priority="643" operator="equal">
      <formula>"Kravet ej valt"</formula>
    </cfRule>
  </conditionalFormatting>
  <conditionalFormatting sqref="D29:D34">
    <cfRule type="cellIs" dxfId="252" priority="628" operator="equal">
      <formula>"KRAVET UTGÅR"</formula>
    </cfRule>
    <cfRule type="cellIs" dxfId="251" priority="629" operator="equal">
      <formula>"INGET MERVÄRDE"</formula>
    </cfRule>
    <cfRule type="cellIs" dxfId="250" priority="630" operator="equal">
      <formula>"BÖR"</formula>
    </cfRule>
    <cfRule type="cellIs" dxfId="249" priority="631" operator="equal">
      <formula>"SKA"</formula>
    </cfRule>
  </conditionalFormatting>
  <conditionalFormatting sqref="D29:D34">
    <cfRule type="cellIs" dxfId="248" priority="627" operator="equal">
      <formula>"ANGE MERVÄRDE:"</formula>
    </cfRule>
  </conditionalFormatting>
  <conditionalFormatting sqref="C29 C34">
    <cfRule type="cellIs" dxfId="247" priority="613" operator="equal">
      <formula>"KRAVET UTGÅR"</formula>
    </cfRule>
    <cfRule type="cellIs" dxfId="246" priority="614" operator="equal">
      <formula>"INGET MERVÄRDE"</formula>
    </cfRule>
    <cfRule type="cellIs" dxfId="245" priority="615" operator="equal">
      <formula>"BÖR"</formula>
    </cfRule>
    <cfRule type="cellIs" dxfId="244" priority="616" operator="equal">
      <formula>"SKA"</formula>
    </cfRule>
  </conditionalFormatting>
  <conditionalFormatting sqref="C29 C34">
    <cfRule type="cellIs" dxfId="243" priority="612" operator="equal">
      <formula>"ANGE MERVÄRDE:"</formula>
    </cfRule>
  </conditionalFormatting>
  <conditionalFormatting sqref="H33:XFD33 A33">
    <cfRule type="cellIs" dxfId="242" priority="608" operator="equal">
      <formula>"KRAVET UTGÅR"</formula>
    </cfRule>
    <cfRule type="cellIs" dxfId="241" priority="609" operator="equal">
      <formula>"INGET MERVÄRDE"</formula>
    </cfRule>
    <cfRule type="cellIs" dxfId="240" priority="610" operator="equal">
      <formula>"BÖR"</formula>
    </cfRule>
    <cfRule type="cellIs" dxfId="239" priority="611" operator="equal">
      <formula>"SKA"</formula>
    </cfRule>
  </conditionalFormatting>
  <conditionalFormatting sqref="H33:XFD33 A33">
    <cfRule type="cellIs" dxfId="238" priority="607" operator="equal">
      <formula>"ANGE MERVÄRDE:"</formula>
    </cfRule>
  </conditionalFormatting>
  <conditionalFormatting sqref="B33 E33:F33">
    <cfRule type="cellIs" dxfId="237" priority="603" operator="equal">
      <formula>"KRAVET UTGÅR"</formula>
    </cfRule>
    <cfRule type="cellIs" dxfId="236" priority="604" operator="equal">
      <formula>"INGET MERVÄRDE"</formula>
    </cfRule>
    <cfRule type="cellIs" dxfId="235" priority="605" operator="equal">
      <formula>"BÖR"</formula>
    </cfRule>
    <cfRule type="cellIs" dxfId="234" priority="606" operator="equal">
      <formula>"SKA"</formula>
    </cfRule>
  </conditionalFormatting>
  <conditionalFormatting sqref="B33 E33:F33">
    <cfRule type="cellIs" dxfId="233" priority="602" operator="equal">
      <formula>"ANGE MERVÄRDE:"</formula>
    </cfRule>
  </conditionalFormatting>
  <conditionalFormatting sqref="C33">
    <cfRule type="cellIs" dxfId="232" priority="591" operator="equal">
      <formula>"KRAVET UTGÅR"</formula>
    </cfRule>
    <cfRule type="cellIs" dxfId="231" priority="592" operator="equal">
      <formula>"INGET MERVÄRDE"</formula>
    </cfRule>
    <cfRule type="cellIs" dxfId="230" priority="593" operator="equal">
      <formula>"BÖR"</formula>
    </cfRule>
    <cfRule type="cellIs" dxfId="229" priority="594" operator="equal">
      <formula>"SKA"</formula>
    </cfRule>
  </conditionalFormatting>
  <conditionalFormatting sqref="C33">
    <cfRule type="cellIs" dxfId="228" priority="590" operator="equal">
      <formula>"ANGE MERVÄRDE:"</formula>
    </cfRule>
  </conditionalFormatting>
  <conditionalFormatting sqref="H32:XFD32 A32">
    <cfRule type="cellIs" dxfId="227" priority="586" operator="equal">
      <formula>"KRAVET UTGÅR"</formula>
    </cfRule>
    <cfRule type="cellIs" dxfId="226" priority="587" operator="equal">
      <formula>"INGET MERVÄRDE"</formula>
    </cfRule>
    <cfRule type="cellIs" dxfId="225" priority="588" operator="equal">
      <formula>"BÖR"</formula>
    </cfRule>
    <cfRule type="cellIs" dxfId="224" priority="589" operator="equal">
      <formula>"SKA"</formula>
    </cfRule>
  </conditionalFormatting>
  <conditionalFormatting sqref="H32:XFD32 A32">
    <cfRule type="cellIs" dxfId="223" priority="585" operator="equal">
      <formula>"ANGE MERVÄRDE:"</formula>
    </cfRule>
  </conditionalFormatting>
  <conditionalFormatting sqref="B32 E32:F32">
    <cfRule type="cellIs" dxfId="222" priority="581" operator="equal">
      <formula>"KRAVET UTGÅR"</formula>
    </cfRule>
    <cfRule type="cellIs" dxfId="221" priority="582" operator="equal">
      <formula>"INGET MERVÄRDE"</formula>
    </cfRule>
    <cfRule type="cellIs" dxfId="220" priority="583" operator="equal">
      <formula>"BÖR"</formula>
    </cfRule>
    <cfRule type="cellIs" dxfId="219" priority="584" operator="equal">
      <formula>"SKA"</formula>
    </cfRule>
  </conditionalFormatting>
  <conditionalFormatting sqref="B32 E32:F32">
    <cfRule type="cellIs" dxfId="218" priority="580" operator="equal">
      <formula>"ANGE MERVÄRDE:"</formula>
    </cfRule>
  </conditionalFormatting>
  <conditionalFormatting sqref="C32">
    <cfRule type="cellIs" dxfId="217" priority="569" operator="equal">
      <formula>"KRAVET UTGÅR"</formula>
    </cfRule>
    <cfRule type="cellIs" dxfId="216" priority="570" operator="equal">
      <formula>"INGET MERVÄRDE"</formula>
    </cfRule>
    <cfRule type="cellIs" dxfId="215" priority="571" operator="equal">
      <formula>"BÖR"</formula>
    </cfRule>
    <cfRule type="cellIs" dxfId="214" priority="572" operator="equal">
      <formula>"SKA"</formula>
    </cfRule>
  </conditionalFormatting>
  <conditionalFormatting sqref="C32">
    <cfRule type="cellIs" dxfId="213" priority="568" operator="equal">
      <formula>"ANGE MERVÄRDE:"</formula>
    </cfRule>
  </conditionalFormatting>
  <conditionalFormatting sqref="H31:XFD31 A31">
    <cfRule type="cellIs" dxfId="212" priority="564" operator="equal">
      <formula>"KRAVET UTGÅR"</formula>
    </cfRule>
    <cfRule type="cellIs" dxfId="211" priority="565" operator="equal">
      <formula>"INGET MERVÄRDE"</formula>
    </cfRule>
    <cfRule type="cellIs" dxfId="210" priority="566" operator="equal">
      <formula>"BÖR"</formula>
    </cfRule>
    <cfRule type="cellIs" dxfId="209" priority="567" operator="equal">
      <formula>"SKA"</formula>
    </cfRule>
  </conditionalFormatting>
  <conditionalFormatting sqref="H31:XFD31 A31">
    <cfRule type="cellIs" dxfId="208" priority="563" operator="equal">
      <formula>"ANGE MERVÄRDE:"</formula>
    </cfRule>
  </conditionalFormatting>
  <conditionalFormatting sqref="B31 E31:F31">
    <cfRule type="cellIs" dxfId="207" priority="559" operator="equal">
      <formula>"KRAVET UTGÅR"</formula>
    </cfRule>
    <cfRule type="cellIs" dxfId="206" priority="560" operator="equal">
      <formula>"INGET MERVÄRDE"</formula>
    </cfRule>
    <cfRule type="cellIs" dxfId="205" priority="561" operator="equal">
      <formula>"BÖR"</formula>
    </cfRule>
    <cfRule type="cellIs" dxfId="204" priority="562" operator="equal">
      <formula>"SKA"</formula>
    </cfRule>
  </conditionalFormatting>
  <conditionalFormatting sqref="B31 E31:F31">
    <cfRule type="cellIs" dxfId="203" priority="558" operator="equal">
      <formula>"ANGE MERVÄRDE:"</formula>
    </cfRule>
  </conditionalFormatting>
  <conditionalFormatting sqref="C31">
    <cfRule type="cellIs" dxfId="202" priority="547" operator="equal">
      <formula>"KRAVET UTGÅR"</formula>
    </cfRule>
    <cfRule type="cellIs" dxfId="201" priority="548" operator="equal">
      <formula>"INGET MERVÄRDE"</formula>
    </cfRule>
    <cfRule type="cellIs" dxfId="200" priority="549" operator="equal">
      <formula>"BÖR"</formula>
    </cfRule>
    <cfRule type="cellIs" dxfId="199" priority="550" operator="equal">
      <formula>"SKA"</formula>
    </cfRule>
  </conditionalFormatting>
  <conditionalFormatting sqref="C31">
    <cfRule type="cellIs" dxfId="198" priority="546" operator="equal">
      <formula>"ANGE MERVÄRDE:"</formula>
    </cfRule>
  </conditionalFormatting>
  <conditionalFormatting sqref="H30:XFD30 A30">
    <cfRule type="cellIs" dxfId="197" priority="542" operator="equal">
      <formula>"KRAVET UTGÅR"</formula>
    </cfRule>
    <cfRule type="cellIs" dxfId="196" priority="543" operator="equal">
      <formula>"INGET MERVÄRDE"</formula>
    </cfRule>
    <cfRule type="cellIs" dxfId="195" priority="544" operator="equal">
      <formula>"BÖR"</formula>
    </cfRule>
    <cfRule type="cellIs" dxfId="194" priority="545" operator="equal">
      <formula>"SKA"</formula>
    </cfRule>
  </conditionalFormatting>
  <conditionalFormatting sqref="H30:XFD30 A30">
    <cfRule type="cellIs" dxfId="193" priority="541" operator="equal">
      <formula>"ANGE MERVÄRDE:"</formula>
    </cfRule>
  </conditionalFormatting>
  <conditionalFormatting sqref="B30 E30:F30">
    <cfRule type="cellIs" dxfId="192" priority="537" operator="equal">
      <formula>"KRAVET UTGÅR"</formula>
    </cfRule>
    <cfRule type="cellIs" dxfId="191" priority="538" operator="equal">
      <formula>"INGET MERVÄRDE"</formula>
    </cfRule>
    <cfRule type="cellIs" dxfId="190" priority="539" operator="equal">
      <formula>"BÖR"</formula>
    </cfRule>
    <cfRule type="cellIs" dxfId="189" priority="540" operator="equal">
      <formula>"SKA"</formula>
    </cfRule>
  </conditionalFormatting>
  <conditionalFormatting sqref="B30 E30:F30">
    <cfRule type="cellIs" dxfId="188" priority="536" operator="equal">
      <formula>"ANGE MERVÄRDE:"</formula>
    </cfRule>
  </conditionalFormatting>
  <conditionalFormatting sqref="C30">
    <cfRule type="cellIs" dxfId="187" priority="525" operator="equal">
      <formula>"KRAVET UTGÅR"</formula>
    </cfRule>
    <cfRule type="cellIs" dxfId="186" priority="526" operator="equal">
      <formula>"INGET MERVÄRDE"</formula>
    </cfRule>
    <cfRule type="cellIs" dxfId="185" priority="527" operator="equal">
      <formula>"BÖR"</formula>
    </cfRule>
    <cfRule type="cellIs" dxfId="184" priority="528" operator="equal">
      <formula>"SKA"</formula>
    </cfRule>
  </conditionalFormatting>
  <conditionalFormatting sqref="C30">
    <cfRule type="cellIs" dxfId="183" priority="524" operator="equal">
      <formula>"ANGE MERVÄRDE:"</formula>
    </cfRule>
  </conditionalFormatting>
  <conditionalFormatting sqref="C28">
    <cfRule type="cellIs" dxfId="182" priority="404" operator="equal">
      <formula>"ANGE MERVÄRDE:"</formula>
    </cfRule>
  </conditionalFormatting>
  <conditionalFormatting sqref="C28">
    <cfRule type="cellIs" dxfId="181" priority="405" operator="equal">
      <formula>"KRAVET UTGÅR"</formula>
    </cfRule>
    <cfRule type="cellIs" dxfId="180" priority="406" operator="equal">
      <formula>"INGET MERVÄRDE"</formula>
    </cfRule>
    <cfRule type="cellIs" dxfId="179" priority="407" operator="equal">
      <formula>"BÖR"</formula>
    </cfRule>
    <cfRule type="cellIs" dxfId="178" priority="408" operator="equal">
      <formula>"SKA"</formula>
    </cfRule>
  </conditionalFormatting>
  <conditionalFormatting sqref="G22 G27">
    <cfRule type="cellIs" dxfId="177" priority="378" operator="equal">
      <formula>"Utvärderingskriterium valt"</formula>
    </cfRule>
  </conditionalFormatting>
  <conditionalFormatting sqref="G29">
    <cfRule type="cellIs" dxfId="176" priority="352" operator="equal">
      <formula>"KRAVET UTGÅR"</formula>
    </cfRule>
    <cfRule type="cellIs" dxfId="175" priority="353" operator="equal">
      <formula>"INGET MERVÄRDE"</formula>
    </cfRule>
    <cfRule type="cellIs" dxfId="174" priority="354" operator="equal">
      <formula>"BÖR"</formula>
    </cfRule>
    <cfRule type="cellIs" dxfId="173" priority="355" operator="equal">
      <formula>"SKA"</formula>
    </cfRule>
  </conditionalFormatting>
  <conditionalFormatting sqref="G29">
    <cfRule type="cellIs" dxfId="172" priority="351" operator="equal">
      <formula>"ANGE MERVÄRDE:"</formula>
    </cfRule>
  </conditionalFormatting>
  <conditionalFormatting sqref="G29">
    <cfRule type="cellIs" dxfId="171" priority="349" operator="equal">
      <formula>"Kravet valt"</formula>
    </cfRule>
    <cfRule type="cellIs" dxfId="170" priority="350" operator="equal">
      <formula>"Kravet ej valt"</formula>
    </cfRule>
  </conditionalFormatting>
  <conditionalFormatting sqref="G29">
    <cfRule type="cellIs" dxfId="169" priority="348" operator="equal">
      <formula>"Utvärderingskriterium valt"</formula>
    </cfRule>
  </conditionalFormatting>
  <conditionalFormatting sqref="G30">
    <cfRule type="cellIs" dxfId="168" priority="344" operator="equal">
      <formula>"KRAVET UTGÅR"</formula>
    </cfRule>
    <cfRule type="cellIs" dxfId="167" priority="345" operator="equal">
      <formula>"INGET MERVÄRDE"</formula>
    </cfRule>
    <cfRule type="cellIs" dxfId="166" priority="346" operator="equal">
      <formula>"BÖR"</formula>
    </cfRule>
    <cfRule type="cellIs" dxfId="165" priority="347" operator="equal">
      <formula>"SKA"</formula>
    </cfRule>
  </conditionalFormatting>
  <conditionalFormatting sqref="G30">
    <cfRule type="cellIs" dxfId="164" priority="343" operator="equal">
      <formula>"ANGE MERVÄRDE:"</formula>
    </cfRule>
  </conditionalFormatting>
  <conditionalFormatting sqref="G30">
    <cfRule type="cellIs" dxfId="163" priority="341" operator="equal">
      <formula>"Kravet valt"</formula>
    </cfRule>
    <cfRule type="cellIs" dxfId="162" priority="342" operator="equal">
      <formula>"Kravet ej valt"</formula>
    </cfRule>
  </conditionalFormatting>
  <conditionalFormatting sqref="G30">
    <cfRule type="cellIs" dxfId="161" priority="340" operator="equal">
      <formula>"Utvärderingskriterium valt"</formula>
    </cfRule>
  </conditionalFormatting>
  <conditionalFormatting sqref="G31:G34">
    <cfRule type="cellIs" dxfId="160" priority="336" operator="equal">
      <formula>"KRAVET UTGÅR"</formula>
    </cfRule>
    <cfRule type="cellIs" dxfId="159" priority="337" operator="equal">
      <formula>"INGET MERVÄRDE"</formula>
    </cfRule>
    <cfRule type="cellIs" dxfId="158" priority="338" operator="equal">
      <formula>"BÖR"</formula>
    </cfRule>
    <cfRule type="cellIs" dxfId="157" priority="339" operator="equal">
      <formula>"SKA"</formula>
    </cfRule>
  </conditionalFormatting>
  <conditionalFormatting sqref="G31:G34">
    <cfRule type="cellIs" dxfId="156" priority="335" operator="equal">
      <formula>"ANGE MERVÄRDE:"</formula>
    </cfRule>
  </conditionalFormatting>
  <conditionalFormatting sqref="G31:G34">
    <cfRule type="cellIs" dxfId="155" priority="333" operator="equal">
      <formula>"Kravet valt"</formula>
    </cfRule>
    <cfRule type="cellIs" dxfId="154" priority="334" operator="equal">
      <formula>"Kravet ej valt"</formula>
    </cfRule>
  </conditionalFormatting>
  <conditionalFormatting sqref="G31:G34">
    <cfRule type="cellIs" dxfId="153" priority="332" operator="equal">
      <formula>"Utvärderingskriterium valt"</formula>
    </cfRule>
  </conditionalFormatting>
  <conditionalFormatting sqref="A8:XFD8">
    <cfRule type="cellIs" dxfId="152" priority="319" operator="equal">
      <formula>"KRAVET UTGÅR"</formula>
    </cfRule>
    <cfRule type="cellIs" dxfId="151" priority="320" operator="equal">
      <formula>"INGET MERVÄRDE"</formula>
    </cfRule>
    <cfRule type="cellIs" dxfId="150" priority="321" operator="equal">
      <formula>"BÖR"</formula>
    </cfRule>
    <cfRule type="cellIs" dxfId="149" priority="322" operator="equal">
      <formula>"SKA"</formula>
    </cfRule>
  </conditionalFormatting>
  <conditionalFormatting sqref="A8:XFD8">
    <cfRule type="cellIs" dxfId="148" priority="318" operator="equal">
      <formula>"ANGE MERVÄRDE:"</formula>
    </cfRule>
  </conditionalFormatting>
  <conditionalFormatting sqref="G8">
    <cfRule type="cellIs" dxfId="147" priority="316" operator="equal">
      <formula>"Kravet valt"</formula>
    </cfRule>
    <cfRule type="cellIs" dxfId="146" priority="317" operator="equal">
      <formula>"Kravet ej valt"</formula>
    </cfRule>
  </conditionalFormatting>
  <conditionalFormatting sqref="A11:XFD11 A9:A10 F9:XFD9 F10 H10:XFD10">
    <cfRule type="cellIs" dxfId="145" priority="312" operator="equal">
      <formula>"KRAVET UTGÅR"</formula>
    </cfRule>
    <cfRule type="cellIs" dxfId="144" priority="313" operator="equal">
      <formula>"INGET MERVÄRDE"</formula>
    </cfRule>
    <cfRule type="cellIs" dxfId="143" priority="314" operator="equal">
      <formula>"BÖR"</formula>
    </cfRule>
    <cfRule type="cellIs" dxfId="142" priority="315" operator="equal">
      <formula>"SKA"</formula>
    </cfRule>
  </conditionalFormatting>
  <conditionalFormatting sqref="A11:XFD11 A9:A10 F9:XFD9 F10 H10:XFD10">
    <cfRule type="cellIs" dxfId="141" priority="311" operator="equal">
      <formula>"ANGE MERVÄRDE:"</formula>
    </cfRule>
  </conditionalFormatting>
  <conditionalFormatting sqref="C10:E10">
    <cfRule type="cellIs" dxfId="140" priority="305" operator="equal">
      <formula>"KRAVET UTGÅR"</formula>
    </cfRule>
    <cfRule type="cellIs" dxfId="139" priority="306" operator="equal">
      <formula>"INGET MERVÄRDE"</formula>
    </cfRule>
    <cfRule type="cellIs" dxfId="138" priority="307" operator="equal">
      <formula>"BÖR"</formula>
    </cfRule>
    <cfRule type="cellIs" dxfId="137" priority="308" operator="equal">
      <formula>"SKA"</formula>
    </cfRule>
  </conditionalFormatting>
  <conditionalFormatting sqref="C10:E10">
    <cfRule type="cellIs" dxfId="136" priority="304" operator="equal">
      <formula>"ANGE MERVÄRDE:"</formula>
    </cfRule>
  </conditionalFormatting>
  <conditionalFormatting sqref="B9:C9 E9">
    <cfRule type="cellIs" dxfId="135" priority="300" operator="equal">
      <formula>"KRAVET UTGÅR"</formula>
    </cfRule>
    <cfRule type="cellIs" dxfId="134" priority="301" operator="equal">
      <formula>"INGET MERVÄRDE"</formula>
    </cfRule>
    <cfRule type="cellIs" dxfId="133" priority="302" operator="equal">
      <formula>"BÖR"</formula>
    </cfRule>
    <cfRule type="cellIs" dxfId="132" priority="303" operator="equal">
      <formula>"SKA"</formula>
    </cfRule>
  </conditionalFormatting>
  <conditionalFormatting sqref="B9:C9 E9">
    <cfRule type="cellIs" dxfId="131" priority="299" operator="equal">
      <formula>"ANGE MERVÄRDE:"</formula>
    </cfRule>
  </conditionalFormatting>
  <conditionalFormatting sqref="B12:C12 E12">
    <cfRule type="cellIs" dxfId="130" priority="290" operator="equal">
      <formula>"KRAVET UTGÅR"</formula>
    </cfRule>
    <cfRule type="cellIs" dxfId="129" priority="291" operator="equal">
      <formula>"INGET MERVÄRDE"</formula>
    </cfRule>
    <cfRule type="cellIs" dxfId="128" priority="292" operator="equal">
      <formula>"BÖR"</formula>
    </cfRule>
    <cfRule type="cellIs" dxfId="127" priority="293" operator="equal">
      <formula>"SKA"</formula>
    </cfRule>
  </conditionalFormatting>
  <conditionalFormatting sqref="B12:C12 E12">
    <cfRule type="cellIs" dxfId="126" priority="289" operator="equal">
      <formula>"ANGE MERVÄRDE:"</formula>
    </cfRule>
  </conditionalFormatting>
  <conditionalFormatting sqref="B10">
    <cfRule type="cellIs" dxfId="125" priority="285" operator="equal">
      <formula>"KRAVET UTGÅR"</formula>
    </cfRule>
    <cfRule type="cellIs" dxfId="124" priority="286" operator="equal">
      <formula>"INGET MERVÄRDE"</formula>
    </cfRule>
    <cfRule type="cellIs" dxfId="123" priority="287" operator="equal">
      <formula>"BÖR"</formula>
    </cfRule>
    <cfRule type="cellIs" dxfId="122" priority="288" operator="equal">
      <formula>"SKA"</formula>
    </cfRule>
  </conditionalFormatting>
  <conditionalFormatting sqref="B10">
    <cfRule type="cellIs" dxfId="121" priority="284" operator="equal">
      <formula>"ANGE MERVÄRDE:"</formula>
    </cfRule>
  </conditionalFormatting>
  <conditionalFormatting sqref="B21:C21 E21">
    <cfRule type="cellIs" dxfId="120" priority="250" operator="equal">
      <formula>"KRAVET UTGÅR"</formula>
    </cfRule>
    <cfRule type="cellIs" dxfId="119" priority="251" operator="equal">
      <formula>"INGET MERVÄRDE"</formula>
    </cfRule>
    <cfRule type="cellIs" dxfId="118" priority="252" operator="equal">
      <formula>"BÖR"</formula>
    </cfRule>
    <cfRule type="cellIs" dxfId="117" priority="253" operator="equal">
      <formula>"SKA"</formula>
    </cfRule>
  </conditionalFormatting>
  <conditionalFormatting sqref="B21:C21 E21">
    <cfRule type="cellIs" dxfId="116" priority="249" operator="equal">
      <formula>"ANGE MERVÄRDE:"</formula>
    </cfRule>
  </conditionalFormatting>
  <conditionalFormatting sqref="G10">
    <cfRule type="cellIs" dxfId="115" priority="226" operator="equal">
      <formula>"KRAVET UTGÅR"</formula>
    </cfRule>
    <cfRule type="cellIs" dxfId="114" priority="227" operator="equal">
      <formula>"INGET MERVÄRDE"</formula>
    </cfRule>
    <cfRule type="cellIs" dxfId="113" priority="228" operator="equal">
      <formula>"BÖR"</formula>
    </cfRule>
    <cfRule type="cellIs" dxfId="112" priority="229" operator="equal">
      <formula>"SKA"</formula>
    </cfRule>
  </conditionalFormatting>
  <conditionalFormatting sqref="G10">
    <cfRule type="cellIs" dxfId="111" priority="225" operator="equal">
      <formula>"ANGE MERVÄRDE:"</formula>
    </cfRule>
  </conditionalFormatting>
  <conditionalFormatting sqref="G10">
    <cfRule type="cellIs" dxfId="110" priority="223" operator="equal">
      <formula>"Kravet valt"</formula>
    </cfRule>
    <cfRule type="cellIs" dxfId="109" priority="224" operator="equal">
      <formula>"Kravet ej valt"</formula>
    </cfRule>
  </conditionalFormatting>
  <conditionalFormatting sqref="G10">
    <cfRule type="cellIs" dxfId="108" priority="222" operator="equal">
      <formula>"Utvärderingskriterium valt"</formula>
    </cfRule>
  </conditionalFormatting>
  <conditionalFormatting sqref="G10">
    <cfRule type="cellIs" dxfId="107" priority="221" operator="equal">
      <formula>"Utvärderingskriterium valt"</formula>
    </cfRule>
  </conditionalFormatting>
  <conditionalFormatting sqref="G13">
    <cfRule type="cellIs" dxfId="106" priority="217" operator="equal">
      <formula>"KRAVET UTGÅR"</formula>
    </cfRule>
    <cfRule type="cellIs" dxfId="105" priority="218" operator="equal">
      <formula>"INGET MERVÄRDE"</formula>
    </cfRule>
    <cfRule type="cellIs" dxfId="104" priority="219" operator="equal">
      <formula>"BÖR"</formula>
    </cfRule>
    <cfRule type="cellIs" dxfId="103" priority="220" operator="equal">
      <formula>"SKA"</formula>
    </cfRule>
  </conditionalFormatting>
  <conditionalFormatting sqref="G13">
    <cfRule type="cellIs" dxfId="102" priority="216" operator="equal">
      <formula>"ANGE MERVÄRDE:"</formula>
    </cfRule>
  </conditionalFormatting>
  <conditionalFormatting sqref="G13">
    <cfRule type="cellIs" dxfId="101" priority="214" operator="equal">
      <formula>"Kravet valt"</formula>
    </cfRule>
    <cfRule type="cellIs" dxfId="100" priority="215" operator="equal">
      <formula>"Kravet ej valt"</formula>
    </cfRule>
  </conditionalFormatting>
  <conditionalFormatting sqref="G13">
    <cfRule type="cellIs" dxfId="99" priority="213" operator="equal">
      <formula>"Utvärderingskriterium valt"</formula>
    </cfRule>
  </conditionalFormatting>
  <conditionalFormatting sqref="G13">
    <cfRule type="cellIs" dxfId="98" priority="212" operator="equal">
      <formula>"Utvärderingskriterium valt"</formula>
    </cfRule>
  </conditionalFormatting>
  <conditionalFormatting sqref="A15:A20">
    <cfRule type="cellIs" dxfId="97" priority="181" operator="equal">
      <formula>"KRAVET UTGÅR"</formula>
    </cfRule>
    <cfRule type="cellIs" dxfId="96" priority="182" operator="equal">
      <formula>"INGET MERVÄRDE"</formula>
    </cfRule>
    <cfRule type="cellIs" dxfId="95" priority="183" operator="equal">
      <formula>"BÖR"</formula>
    </cfRule>
    <cfRule type="cellIs" dxfId="94" priority="184" operator="equal">
      <formula>"SKA"</formula>
    </cfRule>
  </conditionalFormatting>
  <conditionalFormatting sqref="A15:A20">
    <cfRule type="cellIs" dxfId="93" priority="180" operator="equal">
      <formula>"ANGE MERVÄRDE:"</formula>
    </cfRule>
  </conditionalFormatting>
  <conditionalFormatting sqref="B15:G16 F20:G20 F17:G17">
    <cfRule type="cellIs" dxfId="92" priority="176" operator="equal">
      <formula>"KRAVET UTGÅR"</formula>
    </cfRule>
    <cfRule type="cellIs" dxfId="91" priority="177" operator="equal">
      <formula>"INGET MERVÄRDE"</formula>
    </cfRule>
    <cfRule type="cellIs" dxfId="90" priority="178" operator="equal">
      <formula>"BÖR"</formula>
    </cfRule>
    <cfRule type="cellIs" dxfId="89" priority="179" operator="equal">
      <formula>"SKA"</formula>
    </cfRule>
  </conditionalFormatting>
  <conditionalFormatting sqref="B15:G16 F20:G20 F17:G17">
    <cfRule type="cellIs" dxfId="88" priority="175" operator="equal">
      <formula>"ANGE MERVÄRDE:"</formula>
    </cfRule>
  </conditionalFormatting>
  <conditionalFormatting sqref="G15:G17 G20">
    <cfRule type="cellIs" dxfId="87" priority="173" operator="equal">
      <formula>"Kravet valt"</formula>
    </cfRule>
    <cfRule type="cellIs" dxfId="86" priority="174" operator="equal">
      <formula>"Kravet ej valt"</formula>
    </cfRule>
  </conditionalFormatting>
  <conditionalFormatting sqref="B15:C15 E15">
    <cfRule type="cellIs" dxfId="85" priority="169" operator="equal">
      <formula>"KRAVET UTGÅR"</formula>
    </cfRule>
    <cfRule type="cellIs" dxfId="84" priority="170" operator="equal">
      <formula>"INGET MERVÄRDE"</formula>
    </cfRule>
    <cfRule type="cellIs" dxfId="83" priority="171" operator="equal">
      <formula>"BÖR"</formula>
    </cfRule>
    <cfRule type="cellIs" dxfId="82" priority="172" operator="equal">
      <formula>"SKA"</formula>
    </cfRule>
  </conditionalFormatting>
  <conditionalFormatting sqref="B15:C15 E15">
    <cfRule type="cellIs" dxfId="81" priority="168" operator="equal">
      <formula>"ANGE MERVÄRDE:"</formula>
    </cfRule>
  </conditionalFormatting>
  <conditionalFormatting sqref="G15">
    <cfRule type="cellIs" dxfId="80" priority="164" operator="equal">
      <formula>"KRAVET UTGÅR"</formula>
    </cfRule>
    <cfRule type="cellIs" dxfId="79" priority="165" operator="equal">
      <formula>"INGET MERVÄRDE"</formula>
    </cfRule>
    <cfRule type="cellIs" dxfId="78" priority="166" operator="equal">
      <formula>"BÖR"</formula>
    </cfRule>
    <cfRule type="cellIs" dxfId="77" priority="167" operator="equal">
      <formula>"SKA"</formula>
    </cfRule>
  </conditionalFormatting>
  <conditionalFormatting sqref="G15">
    <cfRule type="cellIs" dxfId="76" priority="163" operator="equal">
      <formula>"ANGE MERVÄRDE:"</formula>
    </cfRule>
  </conditionalFormatting>
  <conditionalFormatting sqref="G16:G17 G20">
    <cfRule type="cellIs" dxfId="75" priority="162" operator="equal">
      <formula>"Utvärderingskriterium valt"</formula>
    </cfRule>
  </conditionalFormatting>
  <conditionalFormatting sqref="F18:G19 B19:E19">
    <cfRule type="cellIs" dxfId="74" priority="43" operator="equal">
      <formula>"KRAVET UTGÅR"</formula>
    </cfRule>
    <cfRule type="cellIs" dxfId="73" priority="44" operator="equal">
      <formula>"INGET MERVÄRDE"</formula>
    </cfRule>
    <cfRule type="cellIs" dxfId="72" priority="45" operator="equal">
      <formula>"BÖR"</formula>
    </cfRule>
    <cfRule type="cellIs" dxfId="71" priority="46" operator="equal">
      <formula>"SKA"</formula>
    </cfRule>
  </conditionalFormatting>
  <conditionalFormatting sqref="F18:G19 B19:E19">
    <cfRule type="cellIs" dxfId="70" priority="42" operator="equal">
      <formula>"ANGE MERVÄRDE:"</formula>
    </cfRule>
  </conditionalFormatting>
  <conditionalFormatting sqref="G18:G19">
    <cfRule type="cellIs" dxfId="69" priority="40" operator="equal">
      <formula>"Kravet valt"</formula>
    </cfRule>
    <cfRule type="cellIs" dxfId="68" priority="41" operator="equal">
      <formula>"Kravet ej valt"</formula>
    </cfRule>
  </conditionalFormatting>
  <conditionalFormatting sqref="G19">
    <cfRule type="cellIs" dxfId="67" priority="39" operator="equal">
      <formula>"Utvärderingskriterium valt"</formula>
    </cfRule>
  </conditionalFormatting>
  <conditionalFormatting sqref="B18:C18 E18">
    <cfRule type="cellIs" dxfId="66" priority="35" operator="equal">
      <formula>"KRAVET UTGÅR"</formula>
    </cfRule>
    <cfRule type="cellIs" dxfId="65" priority="36" operator="equal">
      <formula>"INGET MERVÄRDE"</formula>
    </cfRule>
    <cfRule type="cellIs" dxfId="64" priority="37" operator="equal">
      <formula>"BÖR"</formula>
    </cfRule>
    <cfRule type="cellIs" dxfId="63" priority="38" operator="equal">
      <formula>"SKA"</formula>
    </cfRule>
  </conditionalFormatting>
  <conditionalFormatting sqref="B18:C18 E18">
    <cfRule type="cellIs" dxfId="62" priority="34" operator="equal">
      <formula>"ANGE MERVÄRDE:"</formula>
    </cfRule>
  </conditionalFormatting>
  <conditionalFormatting sqref="B20:E20">
    <cfRule type="cellIs" dxfId="61" priority="30" operator="equal">
      <formula>"KRAVET UTGÅR"</formula>
    </cfRule>
    <cfRule type="cellIs" dxfId="60" priority="31" operator="equal">
      <formula>"INGET MERVÄRDE"</formula>
    </cfRule>
    <cfRule type="cellIs" dxfId="59" priority="32" operator="equal">
      <formula>"BÖR"</formula>
    </cfRule>
    <cfRule type="cellIs" dxfId="58" priority="33" operator="equal">
      <formula>"SKA"</formula>
    </cfRule>
  </conditionalFormatting>
  <conditionalFormatting sqref="B20:E20">
    <cfRule type="cellIs" dxfId="57" priority="29" operator="equal">
      <formula>"ANGE MERVÄRDE:"</formula>
    </cfRule>
  </conditionalFormatting>
  <conditionalFormatting sqref="B17:E17">
    <cfRule type="cellIs" dxfId="56" priority="25" operator="equal">
      <formula>"KRAVET UTGÅR"</formula>
    </cfRule>
    <cfRule type="cellIs" dxfId="55" priority="26" operator="equal">
      <formula>"INGET MERVÄRDE"</formula>
    </cfRule>
    <cfRule type="cellIs" dxfId="54" priority="27" operator="equal">
      <formula>"BÖR"</formula>
    </cfRule>
    <cfRule type="cellIs" dxfId="53" priority="28" operator="equal">
      <formula>"SKA"</formula>
    </cfRule>
  </conditionalFormatting>
  <conditionalFormatting sqref="B17:E17">
    <cfRule type="cellIs" dxfId="52" priority="24" operator="equal">
      <formula>"ANGE MERVÄRDE:"</formula>
    </cfRule>
  </conditionalFormatting>
  <conditionalFormatting sqref="A23:XFD23 A24:A26 F24:XFD26">
    <cfRule type="cellIs" dxfId="51" priority="20" operator="equal">
      <formula>"KRAVET UTGÅR"</formula>
    </cfRule>
    <cfRule type="cellIs" dxfId="50" priority="21" operator="equal">
      <formula>"INGET MERVÄRDE"</formula>
    </cfRule>
    <cfRule type="cellIs" dxfId="49" priority="22" operator="equal">
      <formula>"BÖR"</formula>
    </cfRule>
    <cfRule type="cellIs" dxfId="48" priority="23" operator="equal">
      <formula>"SKA"</formula>
    </cfRule>
  </conditionalFormatting>
  <conditionalFormatting sqref="A23:XFD23 A24:A26 F24:XFD26">
    <cfRule type="cellIs" dxfId="47" priority="19" operator="equal">
      <formula>"ANGE MERVÄRDE:"</formula>
    </cfRule>
  </conditionalFormatting>
  <conditionalFormatting sqref="G23:G26">
    <cfRule type="cellIs" dxfId="46" priority="17" operator="equal">
      <formula>"Kravet valt"</formula>
    </cfRule>
    <cfRule type="cellIs" dxfId="45" priority="18" operator="equal">
      <formula>"Kravet ej valt"</formula>
    </cfRule>
  </conditionalFormatting>
  <conditionalFormatting sqref="G23:G26">
    <cfRule type="cellIs" dxfId="44" priority="16" operator="equal">
      <formula>"Utvärderingskriterium valt"</formula>
    </cfRule>
  </conditionalFormatting>
  <conditionalFormatting sqref="B24">
    <cfRule type="cellIs" dxfId="43" priority="12" operator="equal">
      <formula>"KRAVET UTGÅR"</formula>
    </cfRule>
    <cfRule type="cellIs" dxfId="42" priority="13" operator="equal">
      <formula>"INGET MERVÄRDE"</formula>
    </cfRule>
    <cfRule type="cellIs" dxfId="41" priority="14" operator="equal">
      <formula>"BÖR"</formula>
    </cfRule>
    <cfRule type="cellIs" dxfId="40" priority="15" operator="equal">
      <formula>"SKA"</formula>
    </cfRule>
  </conditionalFormatting>
  <conditionalFormatting sqref="B24">
    <cfRule type="cellIs" dxfId="39" priority="11" operator="equal">
      <formula>"ANGE MERVÄRDE:"</formula>
    </cfRule>
  </conditionalFormatting>
  <conditionalFormatting sqref="B26">
    <cfRule type="cellIs" dxfId="38" priority="7" operator="equal">
      <formula>"KRAVET UTGÅR"</formula>
    </cfRule>
    <cfRule type="cellIs" dxfId="37" priority="8" operator="equal">
      <formula>"INGET MERVÄRDE"</formula>
    </cfRule>
    <cfRule type="cellIs" dxfId="36" priority="9" operator="equal">
      <formula>"BÖR"</formula>
    </cfRule>
    <cfRule type="cellIs" dxfId="35" priority="10" operator="equal">
      <formula>"SKA"</formula>
    </cfRule>
  </conditionalFormatting>
  <conditionalFormatting sqref="B26">
    <cfRule type="cellIs" dxfId="34" priority="6" operator="equal">
      <formula>"ANGE MERVÄRDE:"</formula>
    </cfRule>
  </conditionalFormatting>
  <conditionalFormatting sqref="B25">
    <cfRule type="cellIs" dxfId="33" priority="2" operator="equal">
      <formula>"KRAVET UTGÅR"</formula>
    </cfRule>
    <cfRule type="cellIs" dxfId="32" priority="3" operator="equal">
      <formula>"INGET MERVÄRDE"</formula>
    </cfRule>
    <cfRule type="cellIs" dxfId="31" priority="4" operator="equal">
      <formula>"BÖR"</formula>
    </cfRule>
    <cfRule type="cellIs" dxfId="30" priority="5" operator="equal">
      <formula>"SKA"</formula>
    </cfRule>
  </conditionalFormatting>
  <conditionalFormatting sqref="B25">
    <cfRule type="cellIs" dxfId="29" priority="1" operator="equal">
      <formula>"ANGE MERVÄRDE:"</formula>
    </cfRule>
  </conditionalFormatting>
  <pageMargins left="0.7" right="0.7" top="0.75" bottom="0.75" header="0.3" footer="0.3"/>
  <pageSetup paperSize="9" scale="80"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'Rör ej'!$A$8:$A$10</xm:f>
          </x14:formula1>
          <xm:sqref>C29:C34 C10 C13 C15:C16 C19 C22:C23 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7" tint="0.79998168889431442"/>
    <pageSetUpPr fitToPage="1"/>
  </sheetPr>
  <dimension ref="A1:F19"/>
  <sheetViews>
    <sheetView zoomScaleNormal="100" zoomScaleSheetLayoutView="110" workbookViewId="0">
      <selection activeCell="B25" sqref="B25"/>
    </sheetView>
  </sheetViews>
  <sheetFormatPr defaultColWidth="8.77734375" defaultRowHeight="13.2" x14ac:dyDescent="0.25"/>
  <cols>
    <col min="1" max="1" width="2.21875" style="12" customWidth="1"/>
    <col min="2" max="2" width="113.21875" style="3" customWidth="1"/>
    <col min="3" max="3" width="27.77734375" style="6" customWidth="1"/>
    <col min="4" max="4" width="26.77734375" style="6" customWidth="1"/>
    <col min="5" max="5" width="20.44140625" style="3" customWidth="1"/>
    <col min="6" max="6" width="18" style="14" customWidth="1"/>
    <col min="7" max="254" width="9.21875" style="1"/>
    <col min="255" max="255" width="12.21875" style="1" customWidth="1"/>
    <col min="256" max="256" width="86.77734375" style="1" customWidth="1"/>
    <col min="257" max="257" width="37.77734375" style="1" customWidth="1"/>
    <col min="258" max="258" width="38.21875" style="1" customWidth="1"/>
    <col min="259" max="510" width="9.21875" style="1"/>
    <col min="511" max="511" width="12.21875" style="1" customWidth="1"/>
    <col min="512" max="512" width="86.77734375" style="1" customWidth="1"/>
    <col min="513" max="513" width="37.77734375" style="1" customWidth="1"/>
    <col min="514" max="514" width="38.21875" style="1" customWidth="1"/>
    <col min="515" max="766" width="9.21875" style="1"/>
    <col min="767" max="767" width="12.21875" style="1" customWidth="1"/>
    <col min="768" max="768" width="86.77734375" style="1" customWidth="1"/>
    <col min="769" max="769" width="37.77734375" style="1" customWidth="1"/>
    <col min="770" max="770" width="38.21875" style="1" customWidth="1"/>
    <col min="771" max="1022" width="9.21875" style="1"/>
    <col min="1023" max="1023" width="12.21875" style="1" customWidth="1"/>
    <col min="1024" max="1024" width="86.77734375" style="1" customWidth="1"/>
    <col min="1025" max="1025" width="37.77734375" style="1" customWidth="1"/>
    <col min="1026" max="1026" width="38.21875" style="1" customWidth="1"/>
    <col min="1027" max="1278" width="9.21875" style="1"/>
    <col min="1279" max="1279" width="12.21875" style="1" customWidth="1"/>
    <col min="1280" max="1280" width="86.77734375" style="1" customWidth="1"/>
    <col min="1281" max="1281" width="37.77734375" style="1" customWidth="1"/>
    <col min="1282" max="1282" width="38.21875" style="1" customWidth="1"/>
    <col min="1283" max="1534" width="9.21875" style="1"/>
    <col min="1535" max="1535" width="12.21875" style="1" customWidth="1"/>
    <col min="1536" max="1536" width="86.77734375" style="1" customWidth="1"/>
    <col min="1537" max="1537" width="37.77734375" style="1" customWidth="1"/>
    <col min="1538" max="1538" width="38.21875" style="1" customWidth="1"/>
    <col min="1539" max="1790" width="9.21875" style="1"/>
    <col min="1791" max="1791" width="12.21875" style="1" customWidth="1"/>
    <col min="1792" max="1792" width="86.77734375" style="1" customWidth="1"/>
    <col min="1793" max="1793" width="37.77734375" style="1" customWidth="1"/>
    <col min="1794" max="1794" width="38.21875" style="1" customWidth="1"/>
    <col min="1795" max="2046" width="9.21875" style="1"/>
    <col min="2047" max="2047" width="12.21875" style="1" customWidth="1"/>
    <col min="2048" max="2048" width="86.77734375" style="1" customWidth="1"/>
    <col min="2049" max="2049" width="37.77734375" style="1" customWidth="1"/>
    <col min="2050" max="2050" width="38.21875" style="1" customWidth="1"/>
    <col min="2051" max="2302" width="9.21875" style="1"/>
    <col min="2303" max="2303" width="12.21875" style="1" customWidth="1"/>
    <col min="2304" max="2304" width="86.77734375" style="1" customWidth="1"/>
    <col min="2305" max="2305" width="37.77734375" style="1" customWidth="1"/>
    <col min="2306" max="2306" width="38.21875" style="1" customWidth="1"/>
    <col min="2307" max="2558" width="9.21875" style="1"/>
    <col min="2559" max="2559" width="12.21875" style="1" customWidth="1"/>
    <col min="2560" max="2560" width="86.77734375" style="1" customWidth="1"/>
    <col min="2561" max="2561" width="37.77734375" style="1" customWidth="1"/>
    <col min="2562" max="2562" width="38.21875" style="1" customWidth="1"/>
    <col min="2563" max="2814" width="9.21875" style="1"/>
    <col min="2815" max="2815" width="12.21875" style="1" customWidth="1"/>
    <col min="2816" max="2816" width="86.77734375" style="1" customWidth="1"/>
    <col min="2817" max="2817" width="37.77734375" style="1" customWidth="1"/>
    <col min="2818" max="2818" width="38.21875" style="1" customWidth="1"/>
    <col min="2819" max="3070" width="9.21875" style="1"/>
    <col min="3071" max="3071" width="12.21875" style="1" customWidth="1"/>
    <col min="3072" max="3072" width="86.77734375" style="1" customWidth="1"/>
    <col min="3073" max="3073" width="37.77734375" style="1" customWidth="1"/>
    <col min="3074" max="3074" width="38.21875" style="1" customWidth="1"/>
    <col min="3075" max="3326" width="9.21875" style="1"/>
    <col min="3327" max="3327" width="12.21875" style="1" customWidth="1"/>
    <col min="3328" max="3328" width="86.77734375" style="1" customWidth="1"/>
    <col min="3329" max="3329" width="37.77734375" style="1" customWidth="1"/>
    <col min="3330" max="3330" width="38.21875" style="1" customWidth="1"/>
    <col min="3331" max="3582" width="9.21875" style="1"/>
    <col min="3583" max="3583" width="12.21875" style="1" customWidth="1"/>
    <col min="3584" max="3584" width="86.77734375" style="1" customWidth="1"/>
    <col min="3585" max="3585" width="37.77734375" style="1" customWidth="1"/>
    <col min="3586" max="3586" width="38.21875" style="1" customWidth="1"/>
    <col min="3587" max="3838" width="9.21875" style="1"/>
    <col min="3839" max="3839" width="12.21875" style="1" customWidth="1"/>
    <col min="3840" max="3840" width="86.77734375" style="1" customWidth="1"/>
    <col min="3841" max="3841" width="37.77734375" style="1" customWidth="1"/>
    <col min="3842" max="3842" width="38.21875" style="1" customWidth="1"/>
    <col min="3843" max="4094" width="9.21875" style="1"/>
    <col min="4095" max="4095" width="12.21875" style="1" customWidth="1"/>
    <col min="4096" max="4096" width="86.77734375" style="1" customWidth="1"/>
    <col min="4097" max="4097" width="37.77734375" style="1" customWidth="1"/>
    <col min="4098" max="4098" width="38.21875" style="1" customWidth="1"/>
    <col min="4099" max="4350" width="9.21875" style="1"/>
    <col min="4351" max="4351" width="12.21875" style="1" customWidth="1"/>
    <col min="4352" max="4352" width="86.77734375" style="1" customWidth="1"/>
    <col min="4353" max="4353" width="37.77734375" style="1" customWidth="1"/>
    <col min="4354" max="4354" width="38.21875" style="1" customWidth="1"/>
    <col min="4355" max="4606" width="9.21875" style="1"/>
    <col min="4607" max="4607" width="12.21875" style="1" customWidth="1"/>
    <col min="4608" max="4608" width="86.77734375" style="1" customWidth="1"/>
    <col min="4609" max="4609" width="37.77734375" style="1" customWidth="1"/>
    <col min="4610" max="4610" width="38.21875" style="1" customWidth="1"/>
    <col min="4611" max="4862" width="9.21875" style="1"/>
    <col min="4863" max="4863" width="12.21875" style="1" customWidth="1"/>
    <col min="4864" max="4864" width="86.77734375" style="1" customWidth="1"/>
    <col min="4865" max="4865" width="37.77734375" style="1" customWidth="1"/>
    <col min="4866" max="4866" width="38.21875" style="1" customWidth="1"/>
    <col min="4867" max="5118" width="9.21875" style="1"/>
    <col min="5119" max="5119" width="12.21875" style="1" customWidth="1"/>
    <col min="5120" max="5120" width="86.77734375" style="1" customWidth="1"/>
    <col min="5121" max="5121" width="37.77734375" style="1" customWidth="1"/>
    <col min="5122" max="5122" width="38.21875" style="1" customWidth="1"/>
    <col min="5123" max="5374" width="9.21875" style="1"/>
    <col min="5375" max="5375" width="12.21875" style="1" customWidth="1"/>
    <col min="5376" max="5376" width="86.77734375" style="1" customWidth="1"/>
    <col min="5377" max="5377" width="37.77734375" style="1" customWidth="1"/>
    <col min="5378" max="5378" width="38.21875" style="1" customWidth="1"/>
    <col min="5379" max="5630" width="9.21875" style="1"/>
    <col min="5631" max="5631" width="12.21875" style="1" customWidth="1"/>
    <col min="5632" max="5632" width="86.77734375" style="1" customWidth="1"/>
    <col min="5633" max="5633" width="37.77734375" style="1" customWidth="1"/>
    <col min="5634" max="5634" width="38.21875" style="1" customWidth="1"/>
    <col min="5635" max="5886" width="9.21875" style="1"/>
    <col min="5887" max="5887" width="12.21875" style="1" customWidth="1"/>
    <col min="5888" max="5888" width="86.77734375" style="1" customWidth="1"/>
    <col min="5889" max="5889" width="37.77734375" style="1" customWidth="1"/>
    <col min="5890" max="5890" width="38.21875" style="1" customWidth="1"/>
    <col min="5891" max="6142" width="9.21875" style="1"/>
    <col min="6143" max="6143" width="12.21875" style="1" customWidth="1"/>
    <col min="6144" max="6144" width="86.77734375" style="1" customWidth="1"/>
    <col min="6145" max="6145" width="37.77734375" style="1" customWidth="1"/>
    <col min="6146" max="6146" width="38.21875" style="1" customWidth="1"/>
    <col min="6147" max="6398" width="9.21875" style="1"/>
    <col min="6399" max="6399" width="12.21875" style="1" customWidth="1"/>
    <col min="6400" max="6400" width="86.77734375" style="1" customWidth="1"/>
    <col min="6401" max="6401" width="37.77734375" style="1" customWidth="1"/>
    <col min="6402" max="6402" width="38.21875" style="1" customWidth="1"/>
    <col min="6403" max="6654" width="9.21875" style="1"/>
    <col min="6655" max="6655" width="12.21875" style="1" customWidth="1"/>
    <col min="6656" max="6656" width="86.77734375" style="1" customWidth="1"/>
    <col min="6657" max="6657" width="37.77734375" style="1" customWidth="1"/>
    <col min="6658" max="6658" width="38.21875" style="1" customWidth="1"/>
    <col min="6659" max="6910" width="9.21875" style="1"/>
    <col min="6911" max="6911" width="12.21875" style="1" customWidth="1"/>
    <col min="6912" max="6912" width="86.77734375" style="1" customWidth="1"/>
    <col min="6913" max="6913" width="37.77734375" style="1" customWidth="1"/>
    <col min="6914" max="6914" width="38.21875" style="1" customWidth="1"/>
    <col min="6915" max="7166" width="9.21875" style="1"/>
    <col min="7167" max="7167" width="12.21875" style="1" customWidth="1"/>
    <col min="7168" max="7168" width="86.77734375" style="1" customWidth="1"/>
    <col min="7169" max="7169" width="37.77734375" style="1" customWidth="1"/>
    <col min="7170" max="7170" width="38.21875" style="1" customWidth="1"/>
    <col min="7171" max="7422" width="9.21875" style="1"/>
    <col min="7423" max="7423" width="12.21875" style="1" customWidth="1"/>
    <col min="7424" max="7424" width="86.77734375" style="1" customWidth="1"/>
    <col min="7425" max="7425" width="37.77734375" style="1" customWidth="1"/>
    <col min="7426" max="7426" width="38.21875" style="1" customWidth="1"/>
    <col min="7427" max="7678" width="9.21875" style="1"/>
    <col min="7679" max="7679" width="12.21875" style="1" customWidth="1"/>
    <col min="7680" max="7680" width="86.77734375" style="1" customWidth="1"/>
    <col min="7681" max="7681" width="37.77734375" style="1" customWidth="1"/>
    <col min="7682" max="7682" width="38.21875" style="1" customWidth="1"/>
    <col min="7683" max="7934" width="9.21875" style="1"/>
    <col min="7935" max="7935" width="12.21875" style="1" customWidth="1"/>
    <col min="7936" max="7936" width="86.77734375" style="1" customWidth="1"/>
    <col min="7937" max="7937" width="37.77734375" style="1" customWidth="1"/>
    <col min="7938" max="7938" width="38.21875" style="1" customWidth="1"/>
    <col min="7939" max="8190" width="9.21875" style="1"/>
    <col min="8191" max="8191" width="12.21875" style="1" customWidth="1"/>
    <col min="8192" max="8192" width="86.77734375" style="1" customWidth="1"/>
    <col min="8193" max="8193" width="37.77734375" style="1" customWidth="1"/>
    <col min="8194" max="8194" width="38.21875" style="1" customWidth="1"/>
    <col min="8195" max="8446" width="9.21875" style="1"/>
    <col min="8447" max="8447" width="12.21875" style="1" customWidth="1"/>
    <col min="8448" max="8448" width="86.77734375" style="1" customWidth="1"/>
    <col min="8449" max="8449" width="37.77734375" style="1" customWidth="1"/>
    <col min="8450" max="8450" width="38.21875" style="1" customWidth="1"/>
    <col min="8451" max="8702" width="9.21875" style="1"/>
    <col min="8703" max="8703" width="12.21875" style="1" customWidth="1"/>
    <col min="8704" max="8704" width="86.77734375" style="1" customWidth="1"/>
    <col min="8705" max="8705" width="37.77734375" style="1" customWidth="1"/>
    <col min="8706" max="8706" width="38.21875" style="1" customWidth="1"/>
    <col min="8707" max="8958" width="9.21875" style="1"/>
    <col min="8959" max="8959" width="12.21875" style="1" customWidth="1"/>
    <col min="8960" max="8960" width="86.77734375" style="1" customWidth="1"/>
    <col min="8961" max="8961" width="37.77734375" style="1" customWidth="1"/>
    <col min="8962" max="8962" width="38.21875" style="1" customWidth="1"/>
    <col min="8963" max="9214" width="9.21875" style="1"/>
    <col min="9215" max="9215" width="12.21875" style="1" customWidth="1"/>
    <col min="9216" max="9216" width="86.77734375" style="1" customWidth="1"/>
    <col min="9217" max="9217" width="37.77734375" style="1" customWidth="1"/>
    <col min="9218" max="9218" width="38.21875" style="1" customWidth="1"/>
    <col min="9219" max="9470" width="9.21875" style="1"/>
    <col min="9471" max="9471" width="12.21875" style="1" customWidth="1"/>
    <col min="9472" max="9472" width="86.77734375" style="1" customWidth="1"/>
    <col min="9473" max="9473" width="37.77734375" style="1" customWidth="1"/>
    <col min="9474" max="9474" width="38.21875" style="1" customWidth="1"/>
    <col min="9475" max="9726" width="9.21875" style="1"/>
    <col min="9727" max="9727" width="12.21875" style="1" customWidth="1"/>
    <col min="9728" max="9728" width="86.77734375" style="1" customWidth="1"/>
    <col min="9729" max="9729" width="37.77734375" style="1" customWidth="1"/>
    <col min="9730" max="9730" width="38.21875" style="1" customWidth="1"/>
    <col min="9731" max="9982" width="9.21875" style="1"/>
    <col min="9983" max="9983" width="12.21875" style="1" customWidth="1"/>
    <col min="9984" max="9984" width="86.77734375" style="1" customWidth="1"/>
    <col min="9985" max="9985" width="37.77734375" style="1" customWidth="1"/>
    <col min="9986" max="9986" width="38.21875" style="1" customWidth="1"/>
    <col min="9987" max="10238" width="9.21875" style="1"/>
    <col min="10239" max="10239" width="12.21875" style="1" customWidth="1"/>
    <col min="10240" max="10240" width="86.77734375" style="1" customWidth="1"/>
    <col min="10241" max="10241" width="37.77734375" style="1" customWidth="1"/>
    <col min="10242" max="10242" width="38.21875" style="1" customWidth="1"/>
    <col min="10243" max="10494" width="9.21875" style="1"/>
    <col min="10495" max="10495" width="12.21875" style="1" customWidth="1"/>
    <col min="10496" max="10496" width="86.77734375" style="1" customWidth="1"/>
    <col min="10497" max="10497" width="37.77734375" style="1" customWidth="1"/>
    <col min="10498" max="10498" width="38.21875" style="1" customWidth="1"/>
    <col min="10499" max="10750" width="9.21875" style="1"/>
    <col min="10751" max="10751" width="12.21875" style="1" customWidth="1"/>
    <col min="10752" max="10752" width="86.77734375" style="1" customWidth="1"/>
    <col min="10753" max="10753" width="37.77734375" style="1" customWidth="1"/>
    <col min="10754" max="10754" width="38.21875" style="1" customWidth="1"/>
    <col min="10755" max="11006" width="9.21875" style="1"/>
    <col min="11007" max="11007" width="12.21875" style="1" customWidth="1"/>
    <col min="11008" max="11008" width="86.77734375" style="1" customWidth="1"/>
    <col min="11009" max="11009" width="37.77734375" style="1" customWidth="1"/>
    <col min="11010" max="11010" width="38.21875" style="1" customWidth="1"/>
    <col min="11011" max="11262" width="9.21875" style="1"/>
    <col min="11263" max="11263" width="12.21875" style="1" customWidth="1"/>
    <col min="11264" max="11264" width="86.77734375" style="1" customWidth="1"/>
    <col min="11265" max="11265" width="37.77734375" style="1" customWidth="1"/>
    <col min="11266" max="11266" width="38.21875" style="1" customWidth="1"/>
    <col min="11267" max="11518" width="9.21875" style="1"/>
    <col min="11519" max="11519" width="12.21875" style="1" customWidth="1"/>
    <col min="11520" max="11520" width="86.77734375" style="1" customWidth="1"/>
    <col min="11521" max="11521" width="37.77734375" style="1" customWidth="1"/>
    <col min="11522" max="11522" width="38.21875" style="1" customWidth="1"/>
    <col min="11523" max="11774" width="9.21875" style="1"/>
    <col min="11775" max="11775" width="12.21875" style="1" customWidth="1"/>
    <col min="11776" max="11776" width="86.77734375" style="1" customWidth="1"/>
    <col min="11777" max="11777" width="37.77734375" style="1" customWidth="1"/>
    <col min="11778" max="11778" width="38.21875" style="1" customWidth="1"/>
    <col min="11779" max="12030" width="9.21875" style="1"/>
    <col min="12031" max="12031" width="12.21875" style="1" customWidth="1"/>
    <col min="12032" max="12032" width="86.77734375" style="1" customWidth="1"/>
    <col min="12033" max="12033" width="37.77734375" style="1" customWidth="1"/>
    <col min="12034" max="12034" width="38.21875" style="1" customWidth="1"/>
    <col min="12035" max="12286" width="9.21875" style="1"/>
    <col min="12287" max="12287" width="12.21875" style="1" customWidth="1"/>
    <col min="12288" max="12288" width="86.77734375" style="1" customWidth="1"/>
    <col min="12289" max="12289" width="37.77734375" style="1" customWidth="1"/>
    <col min="12290" max="12290" width="38.21875" style="1" customWidth="1"/>
    <col min="12291" max="12542" width="9.21875" style="1"/>
    <col min="12543" max="12543" width="12.21875" style="1" customWidth="1"/>
    <col min="12544" max="12544" width="86.77734375" style="1" customWidth="1"/>
    <col min="12545" max="12545" width="37.77734375" style="1" customWidth="1"/>
    <col min="12546" max="12546" width="38.21875" style="1" customWidth="1"/>
    <col min="12547" max="12798" width="9.21875" style="1"/>
    <col min="12799" max="12799" width="12.21875" style="1" customWidth="1"/>
    <col min="12800" max="12800" width="86.77734375" style="1" customWidth="1"/>
    <col min="12801" max="12801" width="37.77734375" style="1" customWidth="1"/>
    <col min="12802" max="12802" width="38.21875" style="1" customWidth="1"/>
    <col min="12803" max="13054" width="9.21875" style="1"/>
    <col min="13055" max="13055" width="12.21875" style="1" customWidth="1"/>
    <col min="13056" max="13056" width="86.77734375" style="1" customWidth="1"/>
    <col min="13057" max="13057" width="37.77734375" style="1" customWidth="1"/>
    <col min="13058" max="13058" width="38.21875" style="1" customWidth="1"/>
    <col min="13059" max="13310" width="9.21875" style="1"/>
    <col min="13311" max="13311" width="12.21875" style="1" customWidth="1"/>
    <col min="13312" max="13312" width="86.77734375" style="1" customWidth="1"/>
    <col min="13313" max="13313" width="37.77734375" style="1" customWidth="1"/>
    <col min="13314" max="13314" width="38.21875" style="1" customWidth="1"/>
    <col min="13315" max="13566" width="9.21875" style="1"/>
    <col min="13567" max="13567" width="12.21875" style="1" customWidth="1"/>
    <col min="13568" max="13568" width="86.77734375" style="1" customWidth="1"/>
    <col min="13569" max="13569" width="37.77734375" style="1" customWidth="1"/>
    <col min="13570" max="13570" width="38.21875" style="1" customWidth="1"/>
    <col min="13571" max="13822" width="9.21875" style="1"/>
    <col min="13823" max="13823" width="12.21875" style="1" customWidth="1"/>
    <col min="13824" max="13824" width="86.77734375" style="1" customWidth="1"/>
    <col min="13825" max="13825" width="37.77734375" style="1" customWidth="1"/>
    <col min="13826" max="13826" width="38.21875" style="1" customWidth="1"/>
    <col min="13827" max="14078" width="9.21875" style="1"/>
    <col min="14079" max="14079" width="12.21875" style="1" customWidth="1"/>
    <col min="14080" max="14080" width="86.77734375" style="1" customWidth="1"/>
    <col min="14081" max="14081" width="37.77734375" style="1" customWidth="1"/>
    <col min="14082" max="14082" width="38.21875" style="1" customWidth="1"/>
    <col min="14083" max="14334" width="9.21875" style="1"/>
    <col min="14335" max="14335" width="12.21875" style="1" customWidth="1"/>
    <col min="14336" max="14336" width="86.77734375" style="1" customWidth="1"/>
    <col min="14337" max="14337" width="37.77734375" style="1" customWidth="1"/>
    <col min="14338" max="14338" width="38.21875" style="1" customWidth="1"/>
    <col min="14339" max="14590" width="9.21875" style="1"/>
    <col min="14591" max="14591" width="12.21875" style="1" customWidth="1"/>
    <col min="14592" max="14592" width="86.77734375" style="1" customWidth="1"/>
    <col min="14593" max="14593" width="37.77734375" style="1" customWidth="1"/>
    <col min="14594" max="14594" width="38.21875" style="1" customWidth="1"/>
    <col min="14595" max="14846" width="9.21875" style="1"/>
    <col min="14847" max="14847" width="12.21875" style="1" customWidth="1"/>
    <col min="14848" max="14848" width="86.77734375" style="1" customWidth="1"/>
    <col min="14849" max="14849" width="37.77734375" style="1" customWidth="1"/>
    <col min="14850" max="14850" width="38.21875" style="1" customWidth="1"/>
    <col min="14851" max="15102" width="9.21875" style="1"/>
    <col min="15103" max="15103" width="12.21875" style="1" customWidth="1"/>
    <col min="15104" max="15104" width="86.77734375" style="1" customWidth="1"/>
    <col min="15105" max="15105" width="37.77734375" style="1" customWidth="1"/>
    <col min="15106" max="15106" width="38.21875" style="1" customWidth="1"/>
    <col min="15107" max="15358" width="9.21875" style="1"/>
    <col min="15359" max="15359" width="12.21875" style="1" customWidth="1"/>
    <col min="15360" max="15360" width="86.77734375" style="1" customWidth="1"/>
    <col min="15361" max="15361" width="37.77734375" style="1" customWidth="1"/>
    <col min="15362" max="15362" width="38.21875" style="1" customWidth="1"/>
    <col min="15363" max="15614" width="9.21875" style="1"/>
    <col min="15615" max="15615" width="12.21875" style="1" customWidth="1"/>
    <col min="15616" max="15616" width="86.77734375" style="1" customWidth="1"/>
    <col min="15617" max="15617" width="37.77734375" style="1" customWidth="1"/>
    <col min="15618" max="15618" width="38.21875" style="1" customWidth="1"/>
    <col min="15619" max="15870" width="9.21875" style="1"/>
    <col min="15871" max="15871" width="12.21875" style="1" customWidth="1"/>
    <col min="15872" max="15872" width="86.77734375" style="1" customWidth="1"/>
    <col min="15873" max="15873" width="37.77734375" style="1" customWidth="1"/>
    <col min="15874" max="15874" width="38.21875" style="1" customWidth="1"/>
    <col min="15875" max="16126" width="9.21875" style="1"/>
    <col min="16127" max="16127" width="12.21875" style="1" customWidth="1"/>
    <col min="16128" max="16128" width="86.77734375" style="1" customWidth="1"/>
    <col min="16129" max="16129" width="37.77734375" style="1" customWidth="1"/>
    <col min="16130" max="16130" width="38.21875" style="1" customWidth="1"/>
    <col min="16131" max="16384" width="9.21875" style="1"/>
  </cols>
  <sheetData>
    <row r="1" spans="1:6" ht="36.6" x14ac:dyDescent="0.7">
      <c r="B1" s="66" t="s">
        <v>97</v>
      </c>
      <c r="C1" s="16"/>
      <c r="E1" s="30"/>
    </row>
    <row r="2" spans="1:6" ht="17.399999999999999" x14ac:dyDescent="0.3">
      <c r="B2" s="2"/>
      <c r="C2" s="16"/>
      <c r="E2" s="2"/>
    </row>
    <row r="3" spans="1:6" ht="17.399999999999999" x14ac:dyDescent="0.3">
      <c r="B3" s="156" t="s">
        <v>24</v>
      </c>
      <c r="C3" s="157"/>
      <c r="D3" s="2"/>
      <c r="E3" s="14"/>
      <c r="F3" s="1"/>
    </row>
    <row r="4" spans="1:6" ht="18" thickBot="1" x14ac:dyDescent="0.35">
      <c r="B4" s="4"/>
      <c r="C4" s="17"/>
      <c r="E4" s="4"/>
    </row>
    <row r="5" spans="1:6" ht="55.95" customHeight="1" thickBot="1" x14ac:dyDescent="0.3">
      <c r="A5" s="13" t="s">
        <v>10</v>
      </c>
      <c r="B5" s="67" t="s">
        <v>23</v>
      </c>
      <c r="C5" s="68" t="s">
        <v>61</v>
      </c>
      <c r="D5" s="68" t="s">
        <v>59</v>
      </c>
      <c r="E5" s="69" t="s">
        <v>14</v>
      </c>
    </row>
    <row r="6" spans="1:6" ht="16.2" customHeight="1" thickBot="1" x14ac:dyDescent="0.35">
      <c r="B6" s="158" t="s">
        <v>71</v>
      </c>
      <c r="C6" s="159"/>
      <c r="D6" s="160"/>
      <c r="E6" s="161"/>
    </row>
    <row r="7" spans="1:6" ht="25.8" customHeight="1" x14ac:dyDescent="0.25">
      <c r="B7" s="18" t="str">
        <f>'2. Avropsmall'!B10</f>
        <v>Anbudsgivare erbjuder mobilt trygghetslarm som halsband / berlock</v>
      </c>
      <c r="C7" s="60">
        <f>'2. Avropsmall'!C10</f>
        <v>0</v>
      </c>
      <c r="D7" s="89" t="s">
        <v>12</v>
      </c>
      <c r="E7" s="54">
        <f>IF($D7="JA",'2. Avropsmall'!E10,0)</f>
        <v>0</v>
      </c>
      <c r="F7" s="15"/>
    </row>
    <row r="8" spans="1:6" ht="25.8" customHeight="1" x14ac:dyDescent="0.25">
      <c r="B8" s="18" t="str">
        <f>'2. Avropsmall'!B13</f>
        <v>Anbudsgivare erbjuder mobilt trygghetslarm utformat som skosula. Skosulor ska fungara för aktiva och passiva larm och ska kunna levereras i olika storlekar eller kunna anpassas till rätt storlek.</v>
      </c>
      <c r="C8" s="61">
        <f>'2. Avropsmall'!C13</f>
        <v>0</v>
      </c>
      <c r="D8" s="90" t="s">
        <v>12</v>
      </c>
      <c r="E8" s="54">
        <f>IF($D8="JA",'2. Avropsmall'!E13,0)</f>
        <v>0</v>
      </c>
      <c r="F8" s="15"/>
    </row>
    <row r="9" spans="1:6" ht="25.8" customHeight="1" x14ac:dyDescent="0.25">
      <c r="B9" s="18" t="str">
        <f>'2. Avropsmall'!B16</f>
        <v>Parkoppling med extern larmknapp</v>
      </c>
      <c r="C9" s="61">
        <f>'2. Avropsmall'!C16</f>
        <v>0</v>
      </c>
      <c r="D9" s="90" t="s">
        <v>12</v>
      </c>
      <c r="E9" s="54">
        <f>IF($D9="JA",'2. Avropsmall'!E16,0)</f>
        <v>0</v>
      </c>
      <c r="F9" s="15"/>
    </row>
    <row r="10" spans="1:6" ht="25.8" customHeight="1" x14ac:dyDescent="0.25">
      <c r="B10" s="18" t="str">
        <f>'2. Avropsmall'!B19</f>
        <v>Anbudsgivare som erbjuder aktiv mobilt trygghetslarm med positionering via A-GPS som sekundärt positioneringsalternativ</v>
      </c>
      <c r="C10" s="61">
        <f>'2. Avropsmall'!C19</f>
        <v>0</v>
      </c>
      <c r="D10" s="90" t="s">
        <v>12</v>
      </c>
      <c r="E10" s="54">
        <f>IF($D10="JA",'2. Avropsmall'!E19,0)</f>
        <v>0</v>
      </c>
      <c r="F10" s="15"/>
    </row>
    <row r="11" spans="1:6" s="5" customFormat="1" ht="25.8" customHeight="1" thickBot="1" x14ac:dyDescent="0.3">
      <c r="A11" s="12" t="s">
        <v>11</v>
      </c>
      <c r="B11" s="18" t="str">
        <f>'2. Avropsmall'!B22</f>
        <v>Anbudsgivare som erbjuder passivt mobilt trygghetslarm med positionering via A-GPS som sekundärt positioneringsalternativ</v>
      </c>
      <c r="C11" s="62">
        <f>'2. Avropsmall'!C22</f>
        <v>0</v>
      </c>
      <c r="D11" s="91" t="s">
        <v>12</v>
      </c>
      <c r="E11" s="54">
        <f>IF($D11="JA",'2. Avropsmall'!E22,0)</f>
        <v>0</v>
      </c>
      <c r="F11" s="15"/>
    </row>
    <row r="12" spans="1:6" s="5" customFormat="1" ht="16.2" customHeight="1" thickBot="1" x14ac:dyDescent="0.35">
      <c r="A12" s="12"/>
      <c r="B12" s="152" t="s">
        <v>64</v>
      </c>
      <c r="C12" s="153"/>
      <c r="D12" s="154"/>
      <c r="E12" s="155"/>
      <c r="F12" s="15"/>
    </row>
    <row r="13" spans="1:6" s="5" customFormat="1" ht="32.4" customHeight="1" x14ac:dyDescent="0.25">
      <c r="A13" s="12"/>
      <c r="B13" s="92" t="str">
        <f>'2. Avropsmall'!B29</f>
        <v>Exempel: I avropsförfrågan har ni möjlighet att begära att uppfyllandet av utvärderingskriterierna ska bevisas genom t.ex. anbudspresentationer, intervjuer, referenstagning eller tester.</v>
      </c>
      <c r="C13" s="60">
        <f>'2. Avropsmall'!C29</f>
        <v>0</v>
      </c>
      <c r="D13" s="63" t="s">
        <v>12</v>
      </c>
      <c r="E13" s="55">
        <f>IF($D13="JA",'2. Avropsmall'!E29,0)</f>
        <v>0</v>
      </c>
      <c r="F13" s="15"/>
    </row>
    <row r="14" spans="1:6" s="5" customFormat="1" ht="16.2" customHeight="1" x14ac:dyDescent="0.25">
      <c r="A14" s="12"/>
      <c r="B14" s="93">
        <f>'2. Avropsmall'!B30</f>
        <v>0</v>
      </c>
      <c r="C14" s="61">
        <f>'2. Avropsmall'!C30</f>
        <v>0</v>
      </c>
      <c r="D14" s="64" t="s">
        <v>12</v>
      </c>
      <c r="E14" s="56">
        <f>IF($D14="JA",'2. Avropsmall'!E30,0)</f>
        <v>0</v>
      </c>
      <c r="F14" s="15"/>
    </row>
    <row r="15" spans="1:6" s="5" customFormat="1" ht="16.2" customHeight="1" x14ac:dyDescent="0.25">
      <c r="A15" s="12"/>
      <c r="B15" s="93">
        <f>'2. Avropsmall'!B31</f>
        <v>0</v>
      </c>
      <c r="C15" s="61">
        <f>'2. Avropsmall'!C31</f>
        <v>0</v>
      </c>
      <c r="D15" s="64" t="s">
        <v>12</v>
      </c>
      <c r="E15" s="56">
        <f>IF($D15="JA",'2. Avropsmall'!E31,0)</f>
        <v>0</v>
      </c>
      <c r="F15" s="15"/>
    </row>
    <row r="16" spans="1:6" s="5" customFormat="1" ht="16.2" customHeight="1" x14ac:dyDescent="0.25">
      <c r="A16" s="12"/>
      <c r="B16" s="93">
        <f>'2. Avropsmall'!B32</f>
        <v>0</v>
      </c>
      <c r="C16" s="61">
        <f>'2. Avropsmall'!C32</f>
        <v>0</v>
      </c>
      <c r="D16" s="64" t="s">
        <v>12</v>
      </c>
      <c r="E16" s="56">
        <f>IF($D16="JA",'2. Avropsmall'!E32,0)</f>
        <v>0</v>
      </c>
      <c r="F16" s="15"/>
    </row>
    <row r="17" spans="1:6" s="5" customFormat="1" ht="16.2" customHeight="1" x14ac:dyDescent="0.25">
      <c r="A17" s="12"/>
      <c r="B17" s="93">
        <f>'2. Avropsmall'!B33</f>
        <v>0</v>
      </c>
      <c r="C17" s="61">
        <f>'2. Avropsmall'!C33</f>
        <v>0</v>
      </c>
      <c r="D17" s="64" t="s">
        <v>12</v>
      </c>
      <c r="E17" s="56">
        <f>IF($D17="JA",'2. Avropsmall'!E33,0)</f>
        <v>0</v>
      </c>
      <c r="F17" s="15"/>
    </row>
    <row r="18" spans="1:6" s="5" customFormat="1" ht="16.2" customHeight="1" thickBot="1" x14ac:dyDescent="0.3">
      <c r="A18" s="12"/>
      <c r="B18" s="94">
        <f>'2. Avropsmall'!B34</f>
        <v>0</v>
      </c>
      <c r="C18" s="62">
        <f>'2. Avropsmall'!C34</f>
        <v>0</v>
      </c>
      <c r="D18" s="65" t="s">
        <v>12</v>
      </c>
      <c r="E18" s="57">
        <f>IF($D18="JA",'2. Avropsmall'!E34,0)</f>
        <v>0</v>
      </c>
      <c r="F18" s="15"/>
    </row>
    <row r="19" spans="1:6" x14ac:dyDescent="0.25">
      <c r="D19" s="7" t="s">
        <v>16</v>
      </c>
      <c r="E19" s="10">
        <f>SUMIFS(E6:E18,C6:C18,"UTVÄRDERINGSKRITERIUM",D6:D18,"JA")</f>
        <v>0</v>
      </c>
      <c r="F19" s="15"/>
    </row>
  </sheetData>
  <protectedRanges>
    <protectedRange sqref="D13:D18 D7:D11" name="Område1"/>
  </protectedRanges>
  <mergeCells count="3">
    <mergeCell ref="B12:E12"/>
    <mergeCell ref="B3:C3"/>
    <mergeCell ref="B6:E6"/>
  </mergeCells>
  <conditionalFormatting sqref="B3">
    <cfRule type="containsText" dxfId="28" priority="64" operator="containsText" text="UTGÅR">
      <formula>NOT(ISERROR(SEARCH("UTGÅR",B3)))</formula>
    </cfRule>
    <cfRule type="containsText" dxfId="27" priority="65" operator="containsText" text="INGET">
      <formula>NOT(ISERROR(SEARCH("INGET",B3)))</formula>
    </cfRule>
    <cfRule type="cellIs" dxfId="26" priority="66" operator="equal">
      <formula>"BÖR"</formula>
    </cfRule>
    <cfRule type="cellIs" dxfId="25" priority="67" operator="equal">
      <formula>"SKA"</formula>
    </cfRule>
  </conditionalFormatting>
  <conditionalFormatting sqref="B3">
    <cfRule type="containsText" dxfId="24" priority="63" operator="containsText" text="ANGE">
      <formula>NOT(ISERROR(SEARCH("ANGE",B3)))</formula>
    </cfRule>
  </conditionalFormatting>
  <conditionalFormatting sqref="E1">
    <cfRule type="cellIs" dxfId="23" priority="51" operator="equal">
      <formula>"KRAVET UTGÅR"</formula>
    </cfRule>
    <cfRule type="cellIs" dxfId="22" priority="52" operator="equal">
      <formula>"INGET MERVÄRDE"</formula>
    </cfRule>
    <cfRule type="cellIs" dxfId="21" priority="53" operator="equal">
      <formula>"BÖR"</formula>
    </cfRule>
    <cfRule type="cellIs" dxfId="20" priority="54" operator="equal">
      <formula>"SKA"</formula>
    </cfRule>
  </conditionalFormatting>
  <conditionalFormatting sqref="E1">
    <cfRule type="cellIs" dxfId="19" priority="50" operator="equal">
      <formula>"ANGE MERVÄRDE:"</formula>
    </cfRule>
  </conditionalFormatting>
  <conditionalFormatting sqref="D7:D9 D11">
    <cfRule type="cellIs" dxfId="18" priority="49" operator="equal">
      <formula>"Nej"</formula>
    </cfRule>
  </conditionalFormatting>
  <conditionalFormatting sqref="D13:D18">
    <cfRule type="cellIs" dxfId="17" priority="45" operator="equal">
      <formula>"Nej"</formula>
    </cfRule>
  </conditionalFormatting>
  <conditionalFormatting sqref="C13:C18 C7:C9 C11">
    <cfRule type="cellIs" dxfId="16" priority="28" operator="equal">
      <formula>"BÖR"</formula>
    </cfRule>
  </conditionalFormatting>
  <conditionalFormatting sqref="C13:C18 C7:C9 C11">
    <cfRule type="cellIs" dxfId="15" priority="27" operator="equal">
      <formula>"SKA"</formula>
    </cfRule>
  </conditionalFormatting>
  <conditionalFormatting sqref="C13:C18 C7:C9 C11">
    <cfRule type="cellIs" dxfId="14" priority="26" operator="equal">
      <formula>"KRAVET UTGÅR"</formula>
    </cfRule>
  </conditionalFormatting>
  <conditionalFormatting sqref="B1">
    <cfRule type="cellIs" dxfId="13" priority="22" operator="equal">
      <formula>"KRAVET UTGÅR"</formula>
    </cfRule>
    <cfRule type="cellIs" dxfId="12" priority="23" operator="equal">
      <formula>"INGET MERVÄRDE"</formula>
    </cfRule>
    <cfRule type="cellIs" dxfId="11" priority="24" operator="equal">
      <formula>"BÖR"</formula>
    </cfRule>
    <cfRule type="cellIs" dxfId="10" priority="25" operator="equal">
      <formula>"SKA"</formula>
    </cfRule>
  </conditionalFormatting>
  <conditionalFormatting sqref="B1">
    <cfRule type="cellIs" dxfId="9" priority="21" operator="equal">
      <formula>"ANGE MERVÄRDE:"</formula>
    </cfRule>
  </conditionalFormatting>
  <conditionalFormatting sqref="D10">
    <cfRule type="cellIs" dxfId="8" priority="4" operator="equal">
      <formula>"Nej"</formula>
    </cfRule>
  </conditionalFormatting>
  <conditionalFormatting sqref="C10">
    <cfRule type="cellIs" dxfId="7" priority="3" operator="equal">
      <formula>"BÖR"</formula>
    </cfRule>
  </conditionalFormatting>
  <conditionalFormatting sqref="C10">
    <cfRule type="cellIs" dxfId="6" priority="2" operator="equal">
      <formula>"SKA"</formula>
    </cfRule>
  </conditionalFormatting>
  <conditionalFormatting sqref="C10">
    <cfRule type="cellIs" dxfId="5" priority="1" operator="equal">
      <formula>"KRAVET UTGÅR"</formula>
    </cfRule>
  </conditionalFormatting>
  <pageMargins left="0.25" right="0.25" top="0.75" bottom="0.75" header="0.3" footer="0.3"/>
  <pageSetup paperSize="9" scale="6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'Rör ej'!$A$3:$A$4</xm:f>
          </x14:formula1>
          <xm:sqref>D13:D18 D7:D11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B1:K48"/>
  <sheetViews>
    <sheetView zoomScale="110" zoomScaleNormal="110" zoomScaleSheetLayoutView="100" workbookViewId="0">
      <selection activeCell="B21" sqref="B21"/>
    </sheetView>
  </sheetViews>
  <sheetFormatPr defaultColWidth="9.21875" defaultRowHeight="14.4" x14ac:dyDescent="0.3"/>
  <cols>
    <col min="1" max="1" width="2.21875" style="20" customWidth="1"/>
    <col min="2" max="2" width="62.77734375" style="20" customWidth="1"/>
    <col min="3" max="3" width="10.44140625" style="20" customWidth="1"/>
    <col min="4" max="4" width="15.21875" style="20" customWidth="1"/>
    <col min="5" max="5" width="23" style="20" customWidth="1"/>
    <col min="6" max="6" width="16.44140625" style="20" customWidth="1"/>
    <col min="7" max="7" width="16.21875" style="20" bestFit="1" customWidth="1"/>
    <col min="8" max="9" width="18.21875" style="20" customWidth="1"/>
    <col min="10" max="16384" width="9.21875" style="20"/>
  </cols>
  <sheetData>
    <row r="1" spans="2:11" ht="36.450000000000003" customHeight="1" thickBot="1" x14ac:dyDescent="0.45">
      <c r="B1" s="66" t="s">
        <v>86</v>
      </c>
      <c r="C1" s="21"/>
      <c r="D1" s="21"/>
      <c r="F1"/>
      <c r="G1" s="22" t="s">
        <v>2</v>
      </c>
      <c r="H1" s="162"/>
      <c r="I1" s="163"/>
      <c r="J1" s="19"/>
      <c r="K1" s="19"/>
    </row>
    <row r="2" spans="2:11" ht="15" thickBot="1" x14ac:dyDescent="0.35">
      <c r="B2" s="19"/>
      <c r="C2" s="19"/>
      <c r="D2" s="19"/>
      <c r="E2" s="19"/>
      <c r="F2"/>
      <c r="H2" s="19"/>
      <c r="I2" s="19"/>
      <c r="J2" s="19"/>
      <c r="K2" s="19"/>
    </row>
    <row r="3" spans="2:11" ht="49.95" customHeight="1" thickBot="1" x14ac:dyDescent="0.35">
      <c r="B3" s="70" t="s">
        <v>82</v>
      </c>
      <c r="C3" s="71" t="s">
        <v>34</v>
      </c>
      <c r="D3" s="71" t="s">
        <v>53</v>
      </c>
      <c r="E3" s="185" t="s">
        <v>54</v>
      </c>
      <c r="F3" s="186"/>
      <c r="G3" s="19"/>
      <c r="H3" s="83" t="s">
        <v>58</v>
      </c>
      <c r="I3" s="84">
        <f>$E$12+$E$26+$E$40+F30+E48+E34+F44</f>
        <v>0</v>
      </c>
      <c r="J3" s="19"/>
      <c r="K3" s="19"/>
    </row>
    <row r="4" spans="2:11" ht="14.25" customHeight="1" thickBot="1" x14ac:dyDescent="0.35">
      <c r="B4" s="175" t="s">
        <v>81</v>
      </c>
      <c r="C4" s="176"/>
      <c r="D4" s="176"/>
      <c r="E4" s="176"/>
      <c r="F4" s="177"/>
      <c r="G4" s="19"/>
      <c r="H4" s="19"/>
      <c r="I4" s="19"/>
      <c r="J4" s="19"/>
      <c r="K4" s="19"/>
    </row>
    <row r="5" spans="2:11" ht="14.25" customHeight="1" thickBot="1" x14ac:dyDescent="0.35">
      <c r="B5" s="96" t="s">
        <v>79</v>
      </c>
      <c r="C5" s="47">
        <v>0</v>
      </c>
      <c r="D5" s="49">
        <v>0</v>
      </c>
      <c r="E5" s="178">
        <f>C5*D5</f>
        <v>0</v>
      </c>
      <c r="F5" s="179"/>
      <c r="G5" s="19"/>
      <c r="H5" s="85" t="s">
        <v>6</v>
      </c>
      <c r="I5" s="86">
        <f>'3. Svarsmall'!E19</f>
        <v>0</v>
      </c>
      <c r="J5" s="19"/>
      <c r="K5" s="19"/>
    </row>
    <row r="6" spans="2:11" ht="14.25" customHeight="1" thickBot="1" x14ac:dyDescent="0.35">
      <c r="B6" s="96" t="s">
        <v>80</v>
      </c>
      <c r="C6" s="47">
        <v>0</v>
      </c>
      <c r="D6" s="49">
        <v>0</v>
      </c>
      <c r="E6" s="178">
        <f t="shared" ref="E6" si="0">C6*D6</f>
        <v>0</v>
      </c>
      <c r="F6" s="179"/>
      <c r="G6" s="19"/>
      <c r="H6" s="19"/>
      <c r="I6" s="19"/>
      <c r="J6" s="19"/>
      <c r="K6" s="19"/>
    </row>
    <row r="7" spans="2:11" ht="14.25" customHeight="1" thickBot="1" x14ac:dyDescent="0.35">
      <c r="B7" s="175" t="s">
        <v>83</v>
      </c>
      <c r="C7" s="176"/>
      <c r="D7" s="176"/>
      <c r="E7" s="176"/>
      <c r="F7" s="177"/>
      <c r="G7" s="23"/>
      <c r="H7" s="87" t="s">
        <v>7</v>
      </c>
      <c r="I7" s="88">
        <f>$I3-$I$5</f>
        <v>0</v>
      </c>
      <c r="J7" s="19"/>
    </row>
    <row r="8" spans="2:11" ht="14.25" customHeight="1" thickBot="1" x14ac:dyDescent="0.35">
      <c r="B8" s="96" t="s">
        <v>79</v>
      </c>
      <c r="C8" s="47">
        <v>0</v>
      </c>
      <c r="D8" s="49">
        <v>0</v>
      </c>
      <c r="E8" s="178">
        <f>C8*D8</f>
        <v>0</v>
      </c>
      <c r="F8" s="179"/>
      <c r="G8" s="19"/>
      <c r="H8" s="19"/>
      <c r="I8" s="19"/>
      <c r="J8" s="19"/>
    </row>
    <row r="9" spans="2:11" ht="14.25" customHeight="1" thickBot="1" x14ac:dyDescent="0.35">
      <c r="B9" s="96" t="s">
        <v>80</v>
      </c>
      <c r="C9" s="47">
        <v>0</v>
      </c>
      <c r="D9" s="49">
        <v>0</v>
      </c>
      <c r="E9" s="178">
        <f>C9*D9</f>
        <v>0</v>
      </c>
      <c r="F9" s="179"/>
      <c r="G9" s="19"/>
      <c r="H9" s="19"/>
      <c r="I9" s="19"/>
      <c r="J9" s="19"/>
    </row>
    <row r="10" spans="2:11" ht="21.45" customHeight="1" thickBot="1" x14ac:dyDescent="0.35">
      <c r="B10" s="59" t="s">
        <v>3</v>
      </c>
      <c r="C10" s="51">
        <v>0</v>
      </c>
      <c r="D10" s="180"/>
      <c r="E10" s="181"/>
      <c r="F10" s="182"/>
      <c r="G10" s="19"/>
      <c r="H10" s="19"/>
      <c r="I10" s="19"/>
      <c r="J10" s="19"/>
    </row>
    <row r="11" spans="2:11" ht="18.45" customHeight="1" thickBot="1" x14ac:dyDescent="0.35">
      <c r="B11" s="164" t="s">
        <v>4</v>
      </c>
      <c r="C11" s="165"/>
      <c r="D11" s="166"/>
      <c r="E11" s="199">
        <f>SUM(E5:E9)</f>
        <v>0</v>
      </c>
      <c r="F11" s="200"/>
      <c r="G11" s="19"/>
      <c r="H11" s="19"/>
      <c r="I11" s="19"/>
      <c r="J11" s="19"/>
    </row>
    <row r="12" spans="2:11" ht="19.2" customHeight="1" thickBot="1" x14ac:dyDescent="0.35">
      <c r="B12" s="167" t="s">
        <v>17</v>
      </c>
      <c r="C12" s="168"/>
      <c r="D12" s="169"/>
      <c r="E12" s="170">
        <f>E11*C10</f>
        <v>0</v>
      </c>
      <c r="F12" s="171"/>
      <c r="G12" s="19"/>
      <c r="H12" s="19"/>
      <c r="I12" s="19"/>
      <c r="J12" s="19"/>
    </row>
    <row r="13" spans="2:11" ht="14.25" customHeight="1" thickBot="1" x14ac:dyDescent="0.35">
      <c r="B13" s="19"/>
      <c r="C13" s="19"/>
      <c r="D13" s="19"/>
      <c r="E13" s="19"/>
      <c r="F13" s="19"/>
      <c r="G13" s="19"/>
      <c r="H13" s="19"/>
      <c r="I13" s="19"/>
      <c r="J13" s="19"/>
    </row>
    <row r="14" spans="2:11" ht="39" customHeight="1" thickBot="1" x14ac:dyDescent="0.35">
      <c r="B14" s="70" t="s">
        <v>84</v>
      </c>
      <c r="C14" s="71" t="s">
        <v>34</v>
      </c>
      <c r="D14" s="71" t="s">
        <v>55</v>
      </c>
      <c r="E14" s="203" t="s">
        <v>87</v>
      </c>
      <c r="F14" s="204"/>
      <c r="G14" s="19"/>
      <c r="H14" s="19"/>
      <c r="I14" s="19"/>
      <c r="J14" s="19"/>
    </row>
    <row r="15" spans="2:11" ht="14.25" customHeight="1" thickBot="1" x14ac:dyDescent="0.35">
      <c r="B15" s="175" t="s">
        <v>81</v>
      </c>
      <c r="C15" s="176"/>
      <c r="D15" s="176"/>
      <c r="E15" s="176"/>
      <c r="F15" s="177"/>
      <c r="G15" s="19"/>
      <c r="H15" s="19"/>
      <c r="I15" s="19"/>
      <c r="J15" s="19"/>
    </row>
    <row r="16" spans="2:11" ht="14.25" customHeight="1" thickBot="1" x14ac:dyDescent="0.35">
      <c r="B16" s="96" t="s">
        <v>79</v>
      </c>
      <c r="C16" s="47">
        <v>0</v>
      </c>
      <c r="D16" s="49">
        <v>0</v>
      </c>
      <c r="E16" s="183">
        <v>0</v>
      </c>
      <c r="F16" s="184"/>
      <c r="G16" s="19"/>
      <c r="H16" s="19"/>
      <c r="I16" s="19"/>
      <c r="J16" s="19"/>
    </row>
    <row r="17" spans="2:10" ht="21" customHeight="1" thickBot="1" x14ac:dyDescent="0.35">
      <c r="B17" s="96" t="s">
        <v>95</v>
      </c>
      <c r="C17" s="47">
        <v>0</v>
      </c>
      <c r="D17" s="49">
        <v>0</v>
      </c>
      <c r="E17" s="183">
        <v>0</v>
      </c>
      <c r="F17" s="184"/>
      <c r="G17" s="19"/>
      <c r="H17" s="19"/>
      <c r="I17" s="19"/>
      <c r="J17" s="19"/>
    </row>
    <row r="18" spans="2:10" ht="14.25" customHeight="1" thickBot="1" x14ac:dyDescent="0.35">
      <c r="B18" s="96" t="s">
        <v>80</v>
      </c>
      <c r="C18" s="47">
        <v>0</v>
      </c>
      <c r="D18" s="58">
        <v>0</v>
      </c>
      <c r="E18" s="183">
        <v>0</v>
      </c>
      <c r="F18" s="184"/>
      <c r="G18" s="19"/>
      <c r="H18" s="19"/>
      <c r="I18" s="19"/>
      <c r="J18" s="19"/>
    </row>
    <row r="19" spans="2:10" ht="24" customHeight="1" thickBot="1" x14ac:dyDescent="0.35">
      <c r="B19" s="96" t="s">
        <v>96</v>
      </c>
      <c r="C19" s="48">
        <v>0</v>
      </c>
      <c r="D19" s="53">
        <v>0</v>
      </c>
      <c r="E19" s="205">
        <v>0</v>
      </c>
      <c r="F19" s="206"/>
      <c r="G19" s="19"/>
      <c r="H19" s="19"/>
      <c r="I19" s="19"/>
      <c r="J19" s="19"/>
    </row>
    <row r="20" spans="2:10" ht="15" thickBot="1" x14ac:dyDescent="0.35">
      <c r="B20" s="172" t="s">
        <v>85</v>
      </c>
      <c r="C20" s="173"/>
      <c r="D20" s="173"/>
      <c r="E20" s="173"/>
      <c r="F20" s="174"/>
      <c r="G20" s="19"/>
      <c r="H20" s="19"/>
      <c r="I20" s="19"/>
      <c r="J20" s="19"/>
    </row>
    <row r="21" spans="2:10" ht="14.25" customHeight="1" thickBot="1" x14ac:dyDescent="0.35">
      <c r="B21" s="96" t="s">
        <v>88</v>
      </c>
      <c r="C21" s="47">
        <v>0</v>
      </c>
      <c r="D21" s="49">
        <v>0</v>
      </c>
      <c r="E21" s="183">
        <v>0</v>
      </c>
      <c r="F21" s="184"/>
      <c r="G21" s="19"/>
      <c r="H21" s="19"/>
      <c r="I21" s="19"/>
      <c r="J21" s="19"/>
    </row>
    <row r="22" spans="2:10" ht="14.25" customHeight="1" thickBot="1" x14ac:dyDescent="0.35">
      <c r="B22" s="96" t="s">
        <v>89</v>
      </c>
      <c r="C22" s="47">
        <v>0</v>
      </c>
      <c r="D22" s="50">
        <v>0</v>
      </c>
      <c r="E22" s="183">
        <v>0</v>
      </c>
      <c r="F22" s="184"/>
      <c r="G22" s="19"/>
      <c r="H22" s="19"/>
      <c r="I22" s="19"/>
      <c r="J22" s="19"/>
    </row>
    <row r="23" spans="2:10" ht="23.25" customHeight="1" thickBot="1" x14ac:dyDescent="0.35">
      <c r="B23" s="59" t="s">
        <v>3</v>
      </c>
      <c r="C23" s="47">
        <v>0</v>
      </c>
      <c r="D23" s="180"/>
      <c r="E23" s="181"/>
      <c r="F23" s="182"/>
      <c r="G23" s="19"/>
      <c r="H23" s="19"/>
      <c r="I23" s="19"/>
      <c r="J23" s="19"/>
    </row>
    <row r="24" spans="2:10" ht="19.2" customHeight="1" thickBot="1" x14ac:dyDescent="0.35">
      <c r="B24" s="164" t="s">
        <v>8</v>
      </c>
      <c r="C24" s="165"/>
      <c r="D24" s="166"/>
      <c r="E24" s="199">
        <f>SUM(C16*D16)+(C17*D17)+(C18*D18)+(C19*D19)+(C21*D21)+(C22*D22)</f>
        <v>0</v>
      </c>
      <c r="F24" s="200"/>
      <c r="G24" s="19"/>
      <c r="H24" s="19"/>
      <c r="I24" s="19"/>
      <c r="J24" s="19"/>
    </row>
    <row r="25" spans="2:10" ht="19.2" customHeight="1" thickBot="1" x14ac:dyDescent="0.35">
      <c r="B25" s="164" t="s">
        <v>9</v>
      </c>
      <c r="C25" s="165"/>
      <c r="D25" s="166"/>
      <c r="E25" s="201">
        <f>SUM(C16*E16)+(C17*E17)+(C18*E18)+(C19*E19)+(C21*E21)+(C22*E22)</f>
        <v>0</v>
      </c>
      <c r="F25" s="202"/>
      <c r="G25" s="19"/>
      <c r="H25" s="19"/>
      <c r="I25" s="19"/>
      <c r="J25" s="19"/>
    </row>
    <row r="26" spans="2:10" ht="19.5" customHeight="1" thickBot="1" x14ac:dyDescent="0.35">
      <c r="B26" s="167" t="s">
        <v>18</v>
      </c>
      <c r="C26" s="168"/>
      <c r="D26" s="169"/>
      <c r="E26" s="170">
        <f>(E25*C23)+E24</f>
        <v>0</v>
      </c>
      <c r="F26" s="171"/>
      <c r="G26" s="19"/>
      <c r="H26" s="19"/>
      <c r="I26" s="19"/>
      <c r="J26" s="19"/>
    </row>
    <row r="27" spans="2:10" ht="14.25" customHeight="1" thickBot="1" x14ac:dyDescent="0.35">
      <c r="B27" s="19"/>
      <c r="C27" s="19"/>
      <c r="D27" s="19"/>
      <c r="E27" s="19"/>
      <c r="F27" s="19"/>
      <c r="G27" s="19"/>
      <c r="H27" s="19"/>
      <c r="I27" s="19"/>
      <c r="J27" s="19"/>
    </row>
    <row r="28" spans="2:10" ht="55.8" thickBot="1" x14ac:dyDescent="0.35">
      <c r="B28" s="70" t="s">
        <v>45</v>
      </c>
      <c r="C28" s="71" t="s">
        <v>44</v>
      </c>
      <c r="D28" s="71" t="s">
        <v>66</v>
      </c>
      <c r="E28" s="71" t="s">
        <v>35</v>
      </c>
      <c r="F28" s="71" t="s">
        <v>63</v>
      </c>
    </row>
    <row r="29" spans="2:10" ht="15" thickBot="1" x14ac:dyDescent="0.35">
      <c r="B29" s="75" t="s">
        <v>0</v>
      </c>
      <c r="C29" s="47">
        <v>0</v>
      </c>
      <c r="D29" s="52">
        <v>0</v>
      </c>
      <c r="E29" s="52">
        <v>0</v>
      </c>
      <c r="F29" s="76">
        <f>E29*D29</f>
        <v>0</v>
      </c>
    </row>
    <row r="30" spans="2:10" ht="19.5" customHeight="1" x14ac:dyDescent="0.3">
      <c r="B30" s="187" t="s">
        <v>47</v>
      </c>
      <c r="C30" s="188"/>
      <c r="D30" s="189"/>
      <c r="E30" s="74"/>
      <c r="F30" s="74">
        <f>SUM(F29)</f>
        <v>0</v>
      </c>
    </row>
    <row r="31" spans="2:10" customFormat="1" ht="15" thickBot="1" x14ac:dyDescent="0.35"/>
    <row r="32" spans="2:10" ht="69.599999999999994" thickBot="1" x14ac:dyDescent="0.35">
      <c r="B32" s="70" t="s">
        <v>46</v>
      </c>
      <c r="C32" s="71" t="s">
        <v>48</v>
      </c>
      <c r="D32" s="71" t="s">
        <v>35</v>
      </c>
      <c r="E32" s="77"/>
      <c r="F32" s="77" t="s">
        <v>63</v>
      </c>
    </row>
    <row r="33" spans="2:10" ht="15" thickBot="1" x14ac:dyDescent="0.35">
      <c r="B33" s="72" t="s">
        <v>52</v>
      </c>
      <c r="C33" s="47">
        <v>0</v>
      </c>
      <c r="D33" s="52">
        <v>0</v>
      </c>
      <c r="E33" s="197">
        <f>D33*C33</f>
        <v>0</v>
      </c>
      <c r="F33" s="198"/>
    </row>
    <row r="34" spans="2:10" ht="19.5" customHeight="1" x14ac:dyDescent="0.3">
      <c r="B34" s="187" t="s">
        <v>60</v>
      </c>
      <c r="C34" s="188"/>
      <c r="D34" s="189"/>
      <c r="E34" s="195">
        <f>SUM(E33)</f>
        <v>0</v>
      </c>
      <c r="F34" s="196"/>
    </row>
    <row r="35" spans="2:10" customFormat="1" ht="15" thickBot="1" x14ac:dyDescent="0.35"/>
    <row r="36" spans="2:10" ht="55.8" thickBot="1" x14ac:dyDescent="0.35">
      <c r="B36" s="70" t="s">
        <v>1</v>
      </c>
      <c r="C36" s="71" t="s">
        <v>38</v>
      </c>
      <c r="D36" s="71" t="s">
        <v>56</v>
      </c>
      <c r="E36" s="77"/>
      <c r="F36" s="77" t="s">
        <v>63</v>
      </c>
    </row>
    <row r="37" spans="2:10" ht="15" thickBot="1" x14ac:dyDescent="0.35">
      <c r="B37" s="73" t="s">
        <v>36</v>
      </c>
      <c r="C37" s="47">
        <v>0</v>
      </c>
      <c r="D37" s="52">
        <v>0</v>
      </c>
      <c r="E37" s="178">
        <f>C37*D37</f>
        <v>0</v>
      </c>
      <c r="F37" s="179"/>
    </row>
    <row r="38" spans="2:10" ht="15" thickBot="1" x14ac:dyDescent="0.35">
      <c r="B38" s="73" t="s">
        <v>37</v>
      </c>
      <c r="C38" s="47">
        <v>0</v>
      </c>
      <c r="D38" s="52">
        <v>0</v>
      </c>
      <c r="E38" s="178">
        <f>C38*D38</f>
        <v>0</v>
      </c>
      <c r="F38" s="179"/>
    </row>
    <row r="39" spans="2:10" ht="23.25" customHeight="1" thickBot="1" x14ac:dyDescent="0.35">
      <c r="B39" s="59" t="s">
        <v>3</v>
      </c>
      <c r="C39" s="47">
        <v>0</v>
      </c>
      <c r="D39" s="180"/>
      <c r="E39" s="181"/>
      <c r="F39" s="182"/>
      <c r="G39" s="19"/>
      <c r="H39" s="19"/>
      <c r="I39" s="19"/>
      <c r="J39" s="19"/>
    </row>
    <row r="40" spans="2:10" ht="19.5" customHeight="1" x14ac:dyDescent="0.3">
      <c r="B40" s="187" t="s">
        <v>39</v>
      </c>
      <c r="C40" s="188"/>
      <c r="D40" s="192"/>
      <c r="E40" s="193">
        <f>SUM(E37:E38)*C39</f>
        <v>0</v>
      </c>
      <c r="F40" s="194"/>
    </row>
    <row r="41" spans="2:10" customFormat="1" ht="15" thickBot="1" x14ac:dyDescent="0.35"/>
    <row r="42" spans="2:10" ht="111" thickBot="1" x14ac:dyDescent="0.35">
      <c r="B42" s="70" t="s">
        <v>40</v>
      </c>
      <c r="C42" s="71" t="s">
        <v>49</v>
      </c>
      <c r="D42" s="71" t="s">
        <v>50</v>
      </c>
      <c r="E42" s="71" t="s">
        <v>57</v>
      </c>
      <c r="F42" s="71" t="s">
        <v>5</v>
      </c>
    </row>
    <row r="43" spans="2:10" ht="15" thickBot="1" x14ac:dyDescent="0.35">
      <c r="B43" s="75" t="s">
        <v>40</v>
      </c>
      <c r="C43" s="47">
        <v>0</v>
      </c>
      <c r="D43" s="52">
        <v>0</v>
      </c>
      <c r="E43" s="52">
        <v>0</v>
      </c>
      <c r="F43" s="76">
        <f>E43*D43</f>
        <v>0</v>
      </c>
    </row>
    <row r="44" spans="2:10" ht="19.5" customHeight="1" x14ac:dyDescent="0.3">
      <c r="B44" s="187" t="s">
        <v>62</v>
      </c>
      <c r="C44" s="188"/>
      <c r="D44" s="189"/>
      <c r="E44" s="74"/>
      <c r="F44" s="74">
        <f>SUM(F43)</f>
        <v>0</v>
      </c>
    </row>
    <row r="45" spans="2:10" ht="15" thickBot="1" x14ac:dyDescent="0.35">
      <c r="B45" s="19"/>
      <c r="C45" s="19"/>
      <c r="D45" s="19"/>
      <c r="E45" s="19"/>
    </row>
    <row r="46" spans="2:10" ht="42" thickBot="1" x14ac:dyDescent="0.35">
      <c r="B46" s="79" t="s">
        <v>41</v>
      </c>
      <c r="C46" s="80"/>
      <c r="D46" s="71" t="s">
        <v>51</v>
      </c>
      <c r="E46" s="185" t="s">
        <v>5</v>
      </c>
      <c r="F46" s="186"/>
    </row>
    <row r="47" spans="2:10" ht="15" thickBot="1" x14ac:dyDescent="0.35">
      <c r="B47" s="78" t="s">
        <v>43</v>
      </c>
      <c r="C47" s="97"/>
      <c r="D47" s="52">
        <v>0</v>
      </c>
      <c r="E47" s="178">
        <f>D47</f>
        <v>0</v>
      </c>
      <c r="F47" s="179"/>
    </row>
    <row r="48" spans="2:10" ht="19.5" customHeight="1" x14ac:dyDescent="0.3">
      <c r="B48" s="190" t="s">
        <v>42</v>
      </c>
      <c r="C48" s="191"/>
      <c r="D48" s="189"/>
      <c r="E48" s="195">
        <f>SUM(E47:E47)</f>
        <v>0</v>
      </c>
      <c r="F48" s="196"/>
    </row>
  </sheetData>
  <protectedRanges>
    <protectedRange sqref="D5:D6 D37:D38 D35 D8:D9 D16:E19 D21:E22" name="Område1"/>
    <protectedRange sqref="H1:I1" name="Område2"/>
  </protectedRanges>
  <mergeCells count="43">
    <mergeCell ref="E11:F11"/>
    <mergeCell ref="E25:F25"/>
    <mergeCell ref="E26:F26"/>
    <mergeCell ref="B24:D24"/>
    <mergeCell ref="E21:F21"/>
    <mergeCell ref="E22:F22"/>
    <mergeCell ref="D23:F23"/>
    <mergeCell ref="E24:F24"/>
    <mergeCell ref="E14:F14"/>
    <mergeCell ref="B15:F15"/>
    <mergeCell ref="E16:F16"/>
    <mergeCell ref="E17:F17"/>
    <mergeCell ref="E19:F19"/>
    <mergeCell ref="B30:D30"/>
    <mergeCell ref="E38:F38"/>
    <mergeCell ref="D39:F39"/>
    <mergeCell ref="B48:D48"/>
    <mergeCell ref="B40:D40"/>
    <mergeCell ref="B34:D34"/>
    <mergeCell ref="B44:D44"/>
    <mergeCell ref="E40:F40"/>
    <mergeCell ref="E46:F46"/>
    <mergeCell ref="E47:F47"/>
    <mergeCell ref="E48:F48"/>
    <mergeCell ref="E33:F33"/>
    <mergeCell ref="E34:F34"/>
    <mergeCell ref="E37:F37"/>
    <mergeCell ref="H1:I1"/>
    <mergeCell ref="B25:D25"/>
    <mergeCell ref="B26:D26"/>
    <mergeCell ref="B11:D11"/>
    <mergeCell ref="B12:D12"/>
    <mergeCell ref="E12:F12"/>
    <mergeCell ref="B20:F20"/>
    <mergeCell ref="B7:F7"/>
    <mergeCell ref="E8:F8"/>
    <mergeCell ref="E9:F9"/>
    <mergeCell ref="D10:F10"/>
    <mergeCell ref="E18:F18"/>
    <mergeCell ref="E3:F3"/>
    <mergeCell ref="B4:F4"/>
    <mergeCell ref="E5:F5"/>
    <mergeCell ref="E6:F6"/>
  </mergeCells>
  <conditionalFormatting sqref="B1">
    <cfRule type="cellIs" dxfId="4" priority="2" operator="equal">
      <formula>"KRAVET UTGÅR"</formula>
    </cfRule>
    <cfRule type="cellIs" dxfId="3" priority="3" operator="equal">
      <formula>"INGET MERVÄRDE"</formula>
    </cfRule>
    <cfRule type="cellIs" dxfId="2" priority="4" operator="equal">
      <formula>"BÖR"</formula>
    </cfRule>
    <cfRule type="cellIs" dxfId="1" priority="5" operator="equal">
      <formula>"SKA"</formula>
    </cfRule>
  </conditionalFormatting>
  <conditionalFormatting sqref="B1">
    <cfRule type="cellIs" dxfId="0" priority="1" operator="equal">
      <formula>"ANGE MERVÄRDE:"</formula>
    </cfRule>
  </conditionalFormatting>
  <pageMargins left="0.7" right="0.7" top="1.1041666666666667" bottom="0.75" header="0.3" footer="0.3"/>
  <pageSetup paperSize="9" scale="45" orientation="portrait" r:id="rId1"/>
  <headerFooter>
    <oddHeader xml:space="preserve">&amp;L&amp;G
&amp;RTrygghetslarm och larmmottagning 2019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C11"/>
  <sheetViews>
    <sheetView workbookViewId="0">
      <selection activeCell="B14" sqref="B14"/>
    </sheetView>
  </sheetViews>
  <sheetFormatPr defaultColWidth="8.77734375" defaultRowHeight="14.4" x14ac:dyDescent="0.3"/>
  <cols>
    <col min="1" max="1" width="20.21875" customWidth="1"/>
    <col min="3" max="3" width="19.77734375" bestFit="1" customWidth="1"/>
  </cols>
  <sheetData>
    <row r="1" spans="1:3" x14ac:dyDescent="0.3">
      <c r="A1" s="8" t="s">
        <v>15</v>
      </c>
    </row>
    <row r="2" spans="1:3" x14ac:dyDescent="0.3">
      <c r="A2" s="9"/>
    </row>
    <row r="3" spans="1:3" x14ac:dyDescent="0.3">
      <c r="A3" s="9" t="s">
        <v>12</v>
      </c>
    </row>
    <row r="4" spans="1:3" x14ac:dyDescent="0.3">
      <c r="A4" s="9" t="s">
        <v>13</v>
      </c>
    </row>
    <row r="7" spans="1:3" x14ac:dyDescent="0.3">
      <c r="A7" s="8" t="s">
        <v>20</v>
      </c>
      <c r="C7" s="8" t="s">
        <v>20</v>
      </c>
    </row>
    <row r="8" spans="1:3" x14ac:dyDescent="0.3">
      <c r="A8" s="32"/>
      <c r="C8" s="32"/>
    </row>
    <row r="9" spans="1:3" x14ac:dyDescent="0.3">
      <c r="A9" s="9" t="s">
        <v>30</v>
      </c>
      <c r="C9" s="9"/>
    </row>
    <row r="10" spans="1:3" x14ac:dyDescent="0.3">
      <c r="A10" s="9" t="s">
        <v>31</v>
      </c>
      <c r="C10" s="9" t="s">
        <v>31</v>
      </c>
    </row>
    <row r="11" spans="1:3" x14ac:dyDescent="0.3">
      <c r="A11" s="9" t="s">
        <v>21</v>
      </c>
      <c r="C11" s="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1. Vägledning</vt:lpstr>
      <vt:lpstr>2. Avropsmall</vt:lpstr>
      <vt:lpstr>3. Svarsmall</vt:lpstr>
      <vt:lpstr>4. Prisuppgifter</vt:lpstr>
      <vt:lpstr>Rör ej</vt:lpstr>
      <vt:lpstr>'2. Avropsmall'!Utskriftsområde</vt:lpstr>
      <vt:lpstr>'3. Svarsmall'!Utskriftsområde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Engberg Ida</dc:creator>
  <cp:lastModifiedBy>Rydergren Mia</cp:lastModifiedBy>
  <cp:lastPrinted>2020-12-16T17:48:31Z</cp:lastPrinted>
  <dcterms:created xsi:type="dcterms:W3CDTF">2013-03-10T16:06:28Z</dcterms:created>
  <dcterms:modified xsi:type="dcterms:W3CDTF">2022-10-25T11:13:29Z</dcterms:modified>
</cp:coreProperties>
</file>