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Prisbilagor - OLÅSTA\Uppdaterade\"/>
    </mc:Choice>
  </mc:AlternateContent>
  <xr:revisionPtr revIDLastSave="0" documentId="8_{F4FC7E82-F646-49A8-9055-2CB506CB697E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1A. Gräsklippar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3" l="1"/>
  <c r="K51" i="13"/>
  <c r="K47" i="13"/>
  <c r="K43" i="13"/>
  <c r="K33" i="13"/>
  <c r="K29" i="13"/>
  <c r="K25" i="13"/>
  <c r="K21" i="13"/>
  <c r="K7" i="13"/>
</calcChain>
</file>

<file path=xl/sharedStrings.xml><?xml version="1.0" encoding="utf-8"?>
<sst xmlns="http://schemas.openxmlformats.org/spreadsheetml/2006/main" count="351" uniqueCount="152">
  <si>
    <t>Krav</t>
  </si>
  <si>
    <t>Position
 1A.1</t>
  </si>
  <si>
    <t xml:space="preserve">Åkgräsklippare med integrerad uppsamlare
Klippdäck minst 107 cm                          </t>
  </si>
  <si>
    <t>Position
 1A.2</t>
  </si>
  <si>
    <t xml:space="preserve">Åkgräsklippare med integrerad uppsamlare
Klippdäck minst 122 cm                          </t>
  </si>
  <si>
    <t>Position
 1A.3</t>
  </si>
  <si>
    <t xml:space="preserve">Åkgräsklippare med integrerad uppsamlare
Klippdäck minst 152 cm                          </t>
  </si>
  <si>
    <t xml:space="preserve">Klippdäck
 minst 107 cm                         </t>
  </si>
  <si>
    <t xml:space="preserve">Klippdäck 
minst 122 cm                           </t>
  </si>
  <si>
    <t xml:space="preserve">Klippdäck 
minst 132 cm                           </t>
  </si>
  <si>
    <t xml:space="preserve">Klippdäck 
minst 152 cm                                         </t>
  </si>
  <si>
    <t xml:space="preserve">Klippdäck 
minst 182 cm                                </t>
  </si>
  <si>
    <t>Position
 1A.7</t>
  </si>
  <si>
    <t xml:space="preserve">Klippdäck 
minst 107 cm                   </t>
  </si>
  <si>
    <t>Position
 1A.8</t>
  </si>
  <si>
    <t xml:space="preserve">Klippdäck 
minst 132 cm                   </t>
  </si>
  <si>
    <t xml:space="preserve">Klippdäck 
minst 152 cm                   </t>
  </si>
  <si>
    <t>Position
 1A.10</t>
  </si>
  <si>
    <t xml:space="preserve">Klippdäck 
minst 180 cm                      </t>
  </si>
  <si>
    <t>Position 
1A.11</t>
  </si>
  <si>
    <t>Klippdäck 
minst 200 cm</t>
  </si>
  <si>
    <t>Spakstyrd eller rattstyrd modell - Med integrerad uppsamlare</t>
  </si>
  <si>
    <t>Position</t>
  </si>
  <si>
    <t>Spakstyrda modeller</t>
  </si>
  <si>
    <t>Position
 1A.4</t>
  </si>
  <si>
    <t>Position 
1A.5</t>
  </si>
  <si>
    <t>Position
1A.6</t>
  </si>
  <si>
    <t>Position
 1A.9</t>
  </si>
  <si>
    <t>Position
 1A.12</t>
  </si>
  <si>
    <t>Position 
1A.13</t>
  </si>
  <si>
    <t>Rattstyrda modeller</t>
  </si>
  <si>
    <t>Ferris ZT 400 IS</t>
  </si>
  <si>
    <t>FERRIS ZT 800 IS</t>
  </si>
  <si>
    <t>FERRIS ZT 2200 ISX</t>
  </si>
  <si>
    <t>FERRIS ZT 3300 ISX</t>
  </si>
  <si>
    <t>Husqvarna P 524X</t>
  </si>
  <si>
    <t>Husqvarna P 520DX</t>
  </si>
  <si>
    <t>Husqvarna P 525DX</t>
  </si>
  <si>
    <t>Gianni Ferrari GTS230</t>
  </si>
  <si>
    <t>Gianni Ferrari GT280DW 4wd</t>
  </si>
  <si>
    <t>Gianni Ferrari Turbo 1w, 4wd</t>
  </si>
  <si>
    <t>Blue Bird ZTR L46 PRO</t>
  </si>
  <si>
    <t>Blue Bird ZTR K50 PRO</t>
  </si>
  <si>
    <t>Blue Bird ZTR K60 PRO</t>
  </si>
  <si>
    <t>Blue Bird ZTR K60 CamRo Edition</t>
  </si>
  <si>
    <t>Remarc king Size Servo 4wd 115</t>
  </si>
  <si>
    <t>Remarc King Size Servo 4wd 135</t>
  </si>
  <si>
    <t>Shibaura CM 254 med 152cm</t>
  </si>
  <si>
    <t>Shibaura CM 254 med 180cm klippaggregat</t>
  </si>
  <si>
    <t>Camro</t>
  </si>
  <si>
    <t>John Deere Z320M</t>
  </si>
  <si>
    <t>John Deere Z545R</t>
  </si>
  <si>
    <t>John Deere Z950R</t>
  </si>
  <si>
    <t>John Deere Z994R</t>
  </si>
  <si>
    <t>John Deere Z997R</t>
  </si>
  <si>
    <t>John Deere 7200</t>
  </si>
  <si>
    <t>John Deere 1550</t>
  </si>
  <si>
    <t>John Deere 1570</t>
  </si>
  <si>
    <t>John Deere 1580</t>
  </si>
  <si>
    <t>John Deere 3046R med Wiedenmann RMR 230</t>
  </si>
  <si>
    <t>Gunnars Maskiner</t>
  </si>
  <si>
    <t>GRILLO FD500 STEG 5 DIESEL 113cm</t>
  </si>
  <si>
    <t>GRILLO FD13.09 STEG5 DIESEL 132CM</t>
  </si>
  <si>
    <t>GRILLO FD2200 TS STEG5 155CM</t>
  </si>
  <si>
    <t>GRILLO FX27</t>
  </si>
  <si>
    <t>Jacobsen AR331</t>
  </si>
  <si>
    <t>ISEKI SF237 152CM</t>
  </si>
  <si>
    <t>RANSOMES HR380 183CM</t>
  </si>
  <si>
    <t>GVM</t>
  </si>
  <si>
    <t>Toro PLH600</t>
  </si>
  <si>
    <t>Toro PLH800</t>
  </si>
  <si>
    <t>Toro Timecutter MX4275</t>
  </si>
  <si>
    <t>Toro Z-Master 4000</t>
  </si>
  <si>
    <t>Toro Z-Master 7500</t>
  </si>
  <si>
    <t>Toro Groundsmaster 7210</t>
  </si>
  <si>
    <t>Ventrac 4520Y
MS600</t>
  </si>
  <si>
    <t>Groundsmaster 3200</t>
  </si>
  <si>
    <t>Toro Groundsmaster 3300</t>
  </si>
  <si>
    <t>Toro Groundsmaster 4100</t>
  </si>
  <si>
    <t>Hako</t>
  </si>
  <si>
    <t>Z448</t>
  </si>
  <si>
    <t>Z454x</t>
  </si>
  <si>
    <t>Z560x</t>
  </si>
  <si>
    <t>P524x EFI</t>
  </si>
  <si>
    <t>P520DX</t>
  </si>
  <si>
    <t>525DX</t>
  </si>
  <si>
    <t>Husqvarna</t>
  </si>
  <si>
    <t>Husqvarna RC320TsAWD inkl Combi</t>
  </si>
  <si>
    <t>Iseki SF237 + 137cm</t>
  </si>
  <si>
    <t>Iseki SF544 inkl 60tums aggregat</t>
  </si>
  <si>
    <t>Ariens Edge 42</t>
  </si>
  <si>
    <t>Ariens Apex 48 Rops</t>
  </si>
  <si>
    <t>Ariens Zenith 52</t>
  </si>
  <si>
    <t>Husqvarna Z560X</t>
  </si>
  <si>
    <t>Husqvarna P524X EFI inkl Combiclip 112</t>
  </si>
  <si>
    <t>Husqvarna P524X EFI inkl klippaggregat 137</t>
  </si>
  <si>
    <t>Husqvarna P525DX inkl Combiclip 155</t>
  </si>
  <si>
    <t>Iseki SF544 inkl aggregat</t>
  </si>
  <si>
    <t>Iseki SF551 inkl aggregat</t>
  </si>
  <si>
    <t>Maskinparken</t>
  </si>
  <si>
    <t>Husqvarna RC 320TS AWD + klippdäck kombi 112cm</t>
  </si>
  <si>
    <t>Husqvarna Z242F</t>
  </si>
  <si>
    <t>Husqvarna Z448</t>
  </si>
  <si>
    <t>Husqvarna Z454X</t>
  </si>
  <si>
    <t>Husqvarna P 524X inkl klippaggregat CombiClip 112cm</t>
  </si>
  <si>
    <t>Husqvarna P 520DX inkl klippdäck CombiClip 132cm</t>
  </si>
  <si>
    <t>Husqvarna P 525DX Klippdäck Combiclip 155cm</t>
  </si>
  <si>
    <t>Husqvarna P 525DX inkl klippdäck R180cm + motvikt</t>
  </si>
  <si>
    <t>Mera Maskin</t>
  </si>
  <si>
    <t>Kubota FC2-221</t>
  </si>
  <si>
    <t>Kubota FC3-261</t>
  </si>
  <si>
    <t>Kubota FC4-501</t>
  </si>
  <si>
    <t>Kubota Z1-421</t>
  </si>
  <si>
    <t>Kubota Z2-481</t>
  </si>
  <si>
    <t>Kubota Z4-541</t>
  </si>
  <si>
    <t>Kubota ZD1211</t>
  </si>
  <si>
    <t xml:space="preserve">Kubota F251 </t>
  </si>
  <si>
    <t>Kubota F391-RCK60</t>
  </si>
  <si>
    <t>Kubota F391-RCK72</t>
  </si>
  <si>
    <t>Nelleman</t>
  </si>
  <si>
    <t xml:space="preserve">Husqvarna RC320 Ts, Combi 112 </t>
  </si>
  <si>
    <t>Z454X</t>
  </si>
  <si>
    <t>Husqvarna 524, Combi 112</t>
  </si>
  <si>
    <t>Husqvarna 524X EFI ,R137</t>
  </si>
  <si>
    <t>Husqvarna 525DX, Combi155X</t>
  </si>
  <si>
    <t>Husqvarna P535HX, R180</t>
  </si>
  <si>
    <t>Husqvarna R420</t>
  </si>
  <si>
    <t>Husqvarna  Z454X</t>
  </si>
  <si>
    <t>Husqvarna Z560x</t>
  </si>
  <si>
    <t>Husqvarna P524X</t>
  </si>
  <si>
    <t xml:space="preserve">Husqvarna P520 </t>
  </si>
  <si>
    <t>Husqvarna P525DX</t>
  </si>
  <si>
    <t>Södermalms Trädgårdsmaskiner</t>
  </si>
  <si>
    <t>Klippdäck minst 132 cm 
Motor (hk): 20-45 hk
Drivtyp: 2WD</t>
  </si>
  <si>
    <r>
      <t>P535HX,</t>
    </r>
    <r>
      <rPr>
        <vertAlign val="subscript"/>
        <sz val="10"/>
        <rFont val="Calibri"/>
        <family val="2"/>
      </rPr>
      <t xml:space="preserve"> exkl. klippaggregat, </t>
    </r>
  </si>
  <si>
    <t>Frontmonterat klippdäck minst 107 cm 
Motor (hk): 15-25 hk
Drivtyp: 2WD
Integrerad uppsamlare</t>
  </si>
  <si>
    <t>Frontmonterat klippdäck minst 122 cm 
Motor (hk): 25-40 hk
Drivtyp: 4WD
Integrerad uppsamlare</t>
  </si>
  <si>
    <t>Orust Maskin</t>
  </si>
  <si>
    <t>Frontmonterat klippdäck minst 180 cm 
Motor (hk): 24-45 hk
Drivtyp: 4WD</t>
  </si>
  <si>
    <t>Frontmonterat klippdäck minst 152 cm 
Motor (hk): minst 40 hk
Drivtyp: 4WD
Integrerad uppsamlare</t>
  </si>
  <si>
    <t>Klippdäck minst 107 cm 
Motor (hk): 15-35 hk
Drivtyp: 2WD</t>
  </si>
  <si>
    <t>Klippdäck minst 122 cm 
Motor (hk): 20-45 hk
Drivtyp: 2WD</t>
  </si>
  <si>
    <t>Klippdäck minst 152 cm
Motor (hk): 20-45 hk
Drivtyp: 2WD</t>
  </si>
  <si>
    <t>Klippdäck minst 182 cm
Motor (hk): 20-45 hk
Drivtyp: 2WD</t>
  </si>
  <si>
    <t>Frontmonterat klippdäck minst 107 cm
Motor (hk): 15-35hk
Drivtyp: 3WD alt. 4WD</t>
  </si>
  <si>
    <t>Frontmonterat klippdäck minst 152 cm
Motor (hk): 24-45hk
Drivtyp: 3WD alt. 4WD</t>
  </si>
  <si>
    <t>Frontmonterat klippdäck minst 132 cm
Motor (hk): 20-35hk
Drivtyp: 3WD alt. 4WD.</t>
  </si>
  <si>
    <t>Frontmonterat klippdäck minst 200 cm
Motor (hk): 45-70 hk
Drivtyp: 4WD</t>
  </si>
  <si>
    <t xml:space="preserve">Grundmaskin </t>
  </si>
  <si>
    <t>Pris per grundmaskin ex tillbehör /redskap</t>
  </si>
  <si>
    <t>Modell</t>
  </si>
  <si>
    <t xml:space="preserve">Agro maskiner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</si>
</sst>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venir Next LT Pro"/>
      <family val="2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8"/>
      <color theme="0"/>
      <name val="Avenir Next LT Pro"/>
      <family val="2"/>
    </font>
    <font>
      <sz val="8"/>
      <color theme="1"/>
      <name val="Avenir Next LT Pro"/>
      <family val="2"/>
    </font>
    <font>
      <sz val="10"/>
      <name val="Avenir Next LT Pro"/>
      <family val="2"/>
    </font>
    <font>
      <b/>
      <sz val="16"/>
      <color theme="0"/>
      <name val="Avenir Next LT Pro"/>
      <family val="2"/>
    </font>
    <font>
      <sz val="10"/>
      <color theme="1"/>
      <name val="Calibri"/>
      <family val="2"/>
      <scheme val="minor"/>
    </font>
    <font>
      <vertAlign val="subscript"/>
      <sz val="10"/>
      <name val="Calibri"/>
      <family val="2"/>
    </font>
    <font>
      <sz val="16"/>
      <color theme="1"/>
      <name val="Avenir Next LT Pro"/>
      <family val="2"/>
    </font>
    <font>
      <sz val="9"/>
      <color theme="1"/>
      <name val="Avenir Next LT Pro"/>
      <family val="2"/>
    </font>
    <font>
      <b/>
      <sz val="12"/>
      <color theme="1"/>
      <name val="Avenir Next LT Pro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/>
  </cellStyleXfs>
  <cellXfs count="3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0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/>
    </xf>
    <xf numFmtId="0" fontId="5" fillId="0" borderId="0" xfId="2" applyFont="1" applyFill="1" applyBorder="1" applyAlignment="1" applyProtection="1">
      <alignment horizontal="center" vertical="center" wrapText="1"/>
      <protection hidden="1"/>
    </xf>
    <xf numFmtId="0" fontId="5" fillId="4" borderId="3" xfId="2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1" xfId="3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6" borderId="2" xfId="2" applyFont="1" applyFill="1" applyBorder="1" applyAlignment="1" applyProtection="1">
      <alignment horizontal="center" vertical="center" wrapText="1"/>
      <protection locked="0" hidden="1"/>
    </xf>
    <xf numFmtId="165" fontId="13" fillId="6" borderId="2" xfId="1" applyNumberFormat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165" fontId="13" fillId="6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14" fillId="7" borderId="0" xfId="2" applyFont="1" applyFill="1" applyBorder="1" applyAlignment="1" applyProtection="1">
      <alignment horizontal="center" vertical="center" wrapText="1"/>
      <protection locked="0" hidden="1"/>
    </xf>
    <xf numFmtId="0" fontId="9" fillId="3" borderId="0" xfId="0" applyFont="1" applyFill="1" applyAlignment="1">
      <alignment horizontal="center" vertical="center"/>
    </xf>
    <xf numFmtId="0" fontId="13" fillId="6" borderId="4" xfId="0" applyFont="1" applyFill="1" applyBorder="1" applyAlignment="1" applyProtection="1">
      <alignment horizontal="center" vertical="center" wrapText="1"/>
      <protection hidden="1"/>
    </xf>
    <xf numFmtId="0" fontId="13" fillId="6" borderId="5" xfId="0" applyFont="1" applyFill="1" applyBorder="1" applyAlignment="1" applyProtection="1">
      <alignment horizontal="center" vertical="center" wrapText="1"/>
      <protection hidden="1"/>
    </xf>
    <xf numFmtId="0" fontId="13" fillId="6" borderId="6" xfId="0" applyFont="1" applyFill="1" applyBorder="1" applyAlignment="1" applyProtection="1">
      <alignment horizontal="center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21165</xdr:rowOff>
    </xdr:from>
    <xdr:to>
      <xdr:col>1</xdr:col>
      <xdr:colOff>160445</xdr:colOff>
      <xdr:row>0</xdr:row>
      <xdr:rowOff>878416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6D13B45E-757E-662A-A50B-2FA4AB9C48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55" t="19220" r="15060" b="27392"/>
        <a:stretch/>
      </xdr:blipFill>
      <xdr:spPr bwMode="auto">
        <a:xfrm>
          <a:off x="0" y="21165"/>
          <a:ext cx="2023112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N60"/>
  <sheetViews>
    <sheetView showGridLines="0" tabSelected="1" zoomScale="60" zoomScaleNormal="6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O7" sqref="O7"/>
    </sheetView>
  </sheetViews>
  <sheetFormatPr defaultColWidth="26.6328125" defaultRowHeight="13" x14ac:dyDescent="0.3"/>
  <cols>
    <col min="1" max="1" width="26.6328125" style="3"/>
    <col min="2" max="2" width="9.81640625" style="3" customWidth="1"/>
    <col min="3" max="3" width="24" style="18" customWidth="1"/>
    <col min="4" max="13" width="17.7265625" style="9" customWidth="1"/>
    <col min="14" max="14" width="21.54296875" style="9" customWidth="1"/>
    <col min="15" max="16384" width="26.6328125" style="3"/>
  </cols>
  <sheetData>
    <row r="1" spans="1:14" s="1" customFormat="1" ht="70.5" customHeight="1" x14ac:dyDescent="0.35">
      <c r="A1"/>
      <c r="B1" s="2"/>
      <c r="C1" s="17"/>
      <c r="D1" s="25" t="s">
        <v>151</v>
      </c>
      <c r="E1" s="25" t="s">
        <v>49</v>
      </c>
      <c r="F1" s="25" t="s">
        <v>60</v>
      </c>
      <c r="G1" s="25" t="s">
        <v>68</v>
      </c>
      <c r="H1" s="25" t="s">
        <v>79</v>
      </c>
      <c r="I1" s="25" t="s">
        <v>86</v>
      </c>
      <c r="J1" s="25" t="s">
        <v>99</v>
      </c>
      <c r="K1" s="25" t="s">
        <v>108</v>
      </c>
      <c r="L1" s="25" t="s">
        <v>119</v>
      </c>
      <c r="M1" s="25" t="s">
        <v>137</v>
      </c>
      <c r="N1" s="25" t="s">
        <v>132</v>
      </c>
    </row>
    <row r="2" spans="1:14" s="1" customFormat="1" ht="11" customHeight="1" x14ac:dyDescent="0.35">
      <c r="A2" s="4"/>
      <c r="B2" s="2"/>
      <c r="C2" s="17"/>
      <c r="D2" s="11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s="10" customFormat="1" ht="34" customHeight="1" x14ac:dyDescent="0.3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1" customFormat="1" ht="7.5" customHeight="1" x14ac:dyDescent="0.35">
      <c r="A4" s="4"/>
      <c r="B4" s="2"/>
      <c r="C4" s="17"/>
      <c r="D4" s="6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14" customFormat="1" ht="32.5" customHeight="1" x14ac:dyDescent="0.35">
      <c r="A5" s="15" t="s">
        <v>148</v>
      </c>
      <c r="B5" s="15" t="s">
        <v>22</v>
      </c>
      <c r="C5" s="15" t="s">
        <v>0</v>
      </c>
      <c r="D5" s="16" t="s">
        <v>150</v>
      </c>
      <c r="E5" s="16" t="s">
        <v>150</v>
      </c>
      <c r="F5" s="16" t="s">
        <v>150</v>
      </c>
      <c r="G5" s="16" t="s">
        <v>150</v>
      </c>
      <c r="H5" s="16" t="s">
        <v>150</v>
      </c>
      <c r="I5" s="16" t="s">
        <v>150</v>
      </c>
      <c r="J5" s="16" t="s">
        <v>150</v>
      </c>
      <c r="K5" s="16" t="s">
        <v>150</v>
      </c>
      <c r="L5" s="16" t="s">
        <v>150</v>
      </c>
      <c r="M5" s="16" t="s">
        <v>150</v>
      </c>
      <c r="N5" s="16" t="s">
        <v>150</v>
      </c>
    </row>
    <row r="6" spans="1:14" s="1" customFormat="1" ht="72" customHeight="1" x14ac:dyDescent="0.35">
      <c r="A6" s="22" t="s">
        <v>2</v>
      </c>
      <c r="B6" s="22" t="s">
        <v>1</v>
      </c>
      <c r="C6" s="23" t="s">
        <v>135</v>
      </c>
      <c r="D6" s="7"/>
      <c r="E6" s="7" t="s">
        <v>38</v>
      </c>
      <c r="F6" s="7"/>
      <c r="G6" s="7" t="s">
        <v>61</v>
      </c>
      <c r="H6" s="7" t="s">
        <v>69</v>
      </c>
      <c r="I6" s="7"/>
      <c r="J6" s="7" t="s">
        <v>87</v>
      </c>
      <c r="K6" s="7" t="s">
        <v>100</v>
      </c>
      <c r="L6" s="7" t="s">
        <v>109</v>
      </c>
      <c r="M6" s="7" t="s">
        <v>120</v>
      </c>
      <c r="N6" s="7" t="s">
        <v>126</v>
      </c>
    </row>
    <row r="7" spans="1:14" s="19" customFormat="1" ht="25.5" customHeight="1" x14ac:dyDescent="0.35">
      <c r="A7" s="27" t="s">
        <v>149</v>
      </c>
      <c r="B7" s="28"/>
      <c r="C7" s="29"/>
      <c r="D7" s="20"/>
      <c r="E7" s="21">
        <v>285000</v>
      </c>
      <c r="F7" s="21"/>
      <c r="G7" s="21">
        <v>259000</v>
      </c>
      <c r="H7" s="21">
        <v>275400</v>
      </c>
      <c r="I7" s="20"/>
      <c r="J7" s="21">
        <v>110240</v>
      </c>
      <c r="K7" s="21">
        <f>95120*0.82+15125*0.77+1500+1200+5000</f>
        <v>97344.65</v>
      </c>
      <c r="L7" s="21">
        <v>361000</v>
      </c>
      <c r="M7" s="21">
        <v>120000</v>
      </c>
      <c r="N7" s="21">
        <v>142500</v>
      </c>
    </row>
    <row r="8" spans="1:14" s="1" customFormat="1" ht="15" customHeight="1" x14ac:dyDescent="0.35">
      <c r="A8" s="4"/>
      <c r="B8" s="2"/>
      <c r="C8" s="17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s="14" customFormat="1" ht="32.5" customHeight="1" x14ac:dyDescent="0.35">
      <c r="A9" s="15" t="s">
        <v>148</v>
      </c>
      <c r="B9" s="15" t="s">
        <v>22</v>
      </c>
      <c r="C9" s="15" t="s">
        <v>0</v>
      </c>
      <c r="D9" s="16" t="s">
        <v>150</v>
      </c>
      <c r="E9" s="16" t="s">
        <v>150</v>
      </c>
      <c r="F9" s="16" t="s">
        <v>150</v>
      </c>
      <c r="G9" s="16" t="s">
        <v>150</v>
      </c>
      <c r="H9" s="16" t="s">
        <v>150</v>
      </c>
      <c r="I9" s="16" t="s">
        <v>150</v>
      </c>
      <c r="J9" s="16" t="s">
        <v>150</v>
      </c>
      <c r="K9" s="16" t="s">
        <v>150</v>
      </c>
      <c r="L9" s="16" t="s">
        <v>150</v>
      </c>
      <c r="M9" s="16" t="s">
        <v>150</v>
      </c>
      <c r="N9" s="16" t="s">
        <v>150</v>
      </c>
    </row>
    <row r="10" spans="1:14" s="1" customFormat="1" ht="72" customHeight="1" x14ac:dyDescent="0.35">
      <c r="A10" s="22" t="s">
        <v>4</v>
      </c>
      <c r="B10" s="22" t="s">
        <v>3</v>
      </c>
      <c r="C10" s="23" t="s">
        <v>136</v>
      </c>
      <c r="D10" s="7"/>
      <c r="E10" s="7" t="s">
        <v>39</v>
      </c>
      <c r="F10" s="7"/>
      <c r="G10" s="7" t="s">
        <v>62</v>
      </c>
      <c r="H10" s="7" t="s">
        <v>70</v>
      </c>
      <c r="I10" s="7"/>
      <c r="J10" s="7" t="s">
        <v>88</v>
      </c>
      <c r="K10" s="7"/>
      <c r="L10" s="7" t="s">
        <v>110</v>
      </c>
      <c r="M10" s="7"/>
      <c r="N10" s="7"/>
    </row>
    <row r="11" spans="1:14" s="19" customFormat="1" ht="25.5" customHeight="1" x14ac:dyDescent="0.35">
      <c r="A11" s="27" t="s">
        <v>149</v>
      </c>
      <c r="B11" s="28"/>
      <c r="C11" s="29"/>
      <c r="D11" s="20"/>
      <c r="E11" s="21">
        <v>450000</v>
      </c>
      <c r="F11" s="21"/>
      <c r="G11" s="21">
        <v>429000</v>
      </c>
      <c r="H11" s="21">
        <v>396800</v>
      </c>
      <c r="I11" s="20"/>
      <c r="J11" s="21">
        <v>607000</v>
      </c>
      <c r="K11" s="21"/>
      <c r="L11" s="21">
        <v>548800</v>
      </c>
      <c r="M11" s="21"/>
      <c r="N11" s="21"/>
    </row>
    <row r="12" spans="1:14" s="1" customFormat="1" ht="15" customHeight="1" x14ac:dyDescent="0.35">
      <c r="A12" s="4"/>
      <c r="B12" s="2"/>
      <c r="C12" s="1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s="14" customFormat="1" ht="32.5" customHeight="1" x14ac:dyDescent="0.35">
      <c r="A13" s="15" t="s">
        <v>148</v>
      </c>
      <c r="B13" s="15" t="s">
        <v>22</v>
      </c>
      <c r="C13" s="15" t="s">
        <v>0</v>
      </c>
      <c r="D13" s="16" t="s">
        <v>150</v>
      </c>
      <c r="E13" s="16" t="s">
        <v>150</v>
      </c>
      <c r="F13" s="16" t="s">
        <v>150</v>
      </c>
      <c r="G13" s="16" t="s">
        <v>150</v>
      </c>
      <c r="H13" s="16" t="s">
        <v>150</v>
      </c>
      <c r="I13" s="16" t="s">
        <v>150</v>
      </c>
      <c r="J13" s="16" t="s">
        <v>150</v>
      </c>
      <c r="K13" s="16" t="s">
        <v>150</v>
      </c>
      <c r="L13" s="16" t="s">
        <v>150</v>
      </c>
      <c r="M13" s="16" t="s">
        <v>150</v>
      </c>
      <c r="N13" s="16" t="s">
        <v>150</v>
      </c>
    </row>
    <row r="14" spans="1:14" s="1" customFormat="1" ht="72" customHeight="1" x14ac:dyDescent="0.35">
      <c r="A14" s="22" t="s">
        <v>6</v>
      </c>
      <c r="B14" s="22" t="s">
        <v>5</v>
      </c>
      <c r="C14" s="23" t="s">
        <v>139</v>
      </c>
      <c r="D14" s="7"/>
      <c r="E14" s="7" t="s">
        <v>40</v>
      </c>
      <c r="F14" s="7"/>
      <c r="G14" s="7" t="s">
        <v>63</v>
      </c>
      <c r="H14" s="7"/>
      <c r="I14" s="7"/>
      <c r="J14" s="7" t="s">
        <v>89</v>
      </c>
      <c r="K14" s="7"/>
      <c r="L14" s="7" t="s">
        <v>111</v>
      </c>
      <c r="M14" s="7"/>
      <c r="N14" s="7"/>
    </row>
    <row r="15" spans="1:14" s="19" customFormat="1" ht="25.5" customHeight="1" x14ac:dyDescent="0.35">
      <c r="A15" s="27" t="s">
        <v>149</v>
      </c>
      <c r="B15" s="28"/>
      <c r="C15" s="29"/>
      <c r="D15" s="20"/>
      <c r="E15" s="21">
        <v>535000</v>
      </c>
      <c r="F15" s="21"/>
      <c r="G15" s="21">
        <v>594000</v>
      </c>
      <c r="H15" s="21"/>
      <c r="I15" s="20"/>
      <c r="J15" s="21">
        <v>670000</v>
      </c>
      <c r="K15" s="21"/>
      <c r="L15" s="21">
        <v>758100</v>
      </c>
      <c r="M15" s="21"/>
      <c r="N15" s="21"/>
    </row>
    <row r="16" spans="1:14" s="1" customFormat="1" ht="15" customHeight="1" x14ac:dyDescent="0.35">
      <c r="A16" s="4"/>
      <c r="B16" s="2"/>
      <c r="C16" s="1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s="10" customFormat="1" ht="34" customHeight="1" x14ac:dyDescent="0.35">
      <c r="A17" s="26" t="s">
        <v>23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s="1" customFormat="1" ht="15" customHeight="1" x14ac:dyDescent="0.35">
      <c r="A18" s="4"/>
      <c r="B18" s="2"/>
      <c r="C18" s="1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s="14" customFormat="1" ht="32.5" customHeight="1" x14ac:dyDescent="0.35">
      <c r="A19" s="15" t="s">
        <v>148</v>
      </c>
      <c r="B19" s="15" t="s">
        <v>22</v>
      </c>
      <c r="C19" s="15" t="s">
        <v>0</v>
      </c>
      <c r="D19" s="16" t="s">
        <v>150</v>
      </c>
      <c r="E19" s="16" t="s">
        <v>150</v>
      </c>
      <c r="F19" s="16" t="s">
        <v>150</v>
      </c>
      <c r="G19" s="16" t="s">
        <v>150</v>
      </c>
      <c r="H19" s="16" t="s">
        <v>150</v>
      </c>
      <c r="I19" s="16" t="s">
        <v>150</v>
      </c>
      <c r="J19" s="16" t="s">
        <v>150</v>
      </c>
      <c r="K19" s="16" t="s">
        <v>150</v>
      </c>
      <c r="L19" s="16" t="s">
        <v>150</v>
      </c>
      <c r="M19" s="16" t="s">
        <v>150</v>
      </c>
      <c r="N19" s="16" t="s">
        <v>150</v>
      </c>
    </row>
    <row r="20" spans="1:14" s="1" customFormat="1" ht="72" customHeight="1" x14ac:dyDescent="0.35">
      <c r="A20" s="22" t="s">
        <v>7</v>
      </c>
      <c r="B20" s="22" t="s">
        <v>24</v>
      </c>
      <c r="C20" s="23" t="s">
        <v>140</v>
      </c>
      <c r="D20" s="7" t="s">
        <v>31</v>
      </c>
      <c r="E20" s="7" t="s">
        <v>41</v>
      </c>
      <c r="F20" s="7" t="s">
        <v>50</v>
      </c>
      <c r="G20" s="7"/>
      <c r="H20" s="7" t="s">
        <v>71</v>
      </c>
      <c r="I20" s="7" t="s">
        <v>80</v>
      </c>
      <c r="J20" s="7" t="s">
        <v>90</v>
      </c>
      <c r="K20" s="7" t="s">
        <v>101</v>
      </c>
      <c r="L20" s="7" t="s">
        <v>112</v>
      </c>
      <c r="M20" s="7" t="s">
        <v>101</v>
      </c>
      <c r="N20" s="7" t="s">
        <v>101</v>
      </c>
    </row>
    <row r="21" spans="1:14" s="19" customFormat="1" ht="25.5" customHeight="1" x14ac:dyDescent="0.35">
      <c r="A21" s="27" t="s">
        <v>149</v>
      </c>
      <c r="B21" s="28"/>
      <c r="C21" s="29"/>
      <c r="D21" s="21">
        <v>93500</v>
      </c>
      <c r="E21" s="21">
        <v>72000</v>
      </c>
      <c r="F21" s="21">
        <v>67242</v>
      </c>
      <c r="G21" s="21"/>
      <c r="H21" s="21">
        <v>64900</v>
      </c>
      <c r="I21" s="21">
        <v>82911</v>
      </c>
      <c r="J21" s="21">
        <v>53592</v>
      </c>
      <c r="K21" s="21">
        <f>62320*0.87+1500+1200+5000</f>
        <v>61918.400000000001</v>
      </c>
      <c r="L21" s="21">
        <v>81400</v>
      </c>
      <c r="M21" s="21">
        <v>69000</v>
      </c>
      <c r="N21" s="21">
        <v>58655</v>
      </c>
    </row>
    <row r="22" spans="1:14" s="1" customFormat="1" ht="15" customHeight="1" x14ac:dyDescent="0.35">
      <c r="A22" s="4"/>
      <c r="B22" s="2"/>
      <c r="C22" s="1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s="14" customFormat="1" ht="32.5" customHeight="1" x14ac:dyDescent="0.35">
      <c r="A23" s="15" t="s">
        <v>148</v>
      </c>
      <c r="B23" s="15" t="s">
        <v>22</v>
      </c>
      <c r="C23" s="15" t="s">
        <v>0</v>
      </c>
      <c r="D23" s="16" t="s">
        <v>150</v>
      </c>
      <c r="E23" s="16" t="s">
        <v>150</v>
      </c>
      <c r="F23" s="16" t="s">
        <v>150</v>
      </c>
      <c r="G23" s="16" t="s">
        <v>150</v>
      </c>
      <c r="H23" s="16" t="s">
        <v>150</v>
      </c>
      <c r="I23" s="16" t="s">
        <v>150</v>
      </c>
      <c r="J23" s="16" t="s">
        <v>150</v>
      </c>
      <c r="K23" s="16" t="s">
        <v>150</v>
      </c>
      <c r="L23" s="16" t="s">
        <v>150</v>
      </c>
      <c r="M23" s="16" t="s">
        <v>150</v>
      </c>
      <c r="N23" s="16" t="s">
        <v>150</v>
      </c>
    </row>
    <row r="24" spans="1:14" s="1" customFormat="1" ht="72" customHeight="1" x14ac:dyDescent="0.35">
      <c r="A24" s="22" t="s">
        <v>8</v>
      </c>
      <c r="B24" s="22" t="s">
        <v>25</v>
      </c>
      <c r="C24" s="23" t="s">
        <v>141</v>
      </c>
      <c r="D24" s="7" t="s">
        <v>32</v>
      </c>
      <c r="E24" s="7" t="s">
        <v>42</v>
      </c>
      <c r="F24" s="7" t="s">
        <v>51</v>
      </c>
      <c r="G24" s="7"/>
      <c r="H24" s="7" t="s">
        <v>72</v>
      </c>
      <c r="I24" s="7" t="s">
        <v>81</v>
      </c>
      <c r="J24" s="7" t="s">
        <v>91</v>
      </c>
      <c r="K24" s="7" t="s">
        <v>102</v>
      </c>
      <c r="L24" s="7" t="s">
        <v>113</v>
      </c>
      <c r="M24" s="7" t="s">
        <v>102</v>
      </c>
      <c r="N24" s="7" t="s">
        <v>102</v>
      </c>
    </row>
    <row r="25" spans="1:14" s="19" customFormat="1" ht="25.5" customHeight="1" x14ac:dyDescent="0.35">
      <c r="A25" s="27" t="s">
        <v>149</v>
      </c>
      <c r="B25" s="28"/>
      <c r="C25" s="29"/>
      <c r="D25" s="21">
        <v>130400</v>
      </c>
      <c r="E25" s="21">
        <v>85000</v>
      </c>
      <c r="F25" s="21">
        <v>107737</v>
      </c>
      <c r="G25" s="21"/>
      <c r="H25" s="21">
        <v>168600</v>
      </c>
      <c r="I25" s="21">
        <v>104671</v>
      </c>
      <c r="J25" s="21">
        <v>93912</v>
      </c>
      <c r="K25" s="21">
        <f>94320*0.87+1500+1200+5000</f>
        <v>89758.399999999994</v>
      </c>
      <c r="L25" s="21">
        <v>118500</v>
      </c>
      <c r="M25" s="21">
        <v>103000</v>
      </c>
      <c r="N25" s="21">
        <v>88699</v>
      </c>
    </row>
    <row r="26" spans="1:14" s="1" customFormat="1" ht="15" customHeight="1" x14ac:dyDescent="0.35">
      <c r="A26" s="4"/>
      <c r="B26" s="2"/>
      <c r="C26" s="1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s="14" customFormat="1" ht="32.5" customHeight="1" x14ac:dyDescent="0.35">
      <c r="A27" s="15" t="s">
        <v>148</v>
      </c>
      <c r="B27" s="15" t="s">
        <v>22</v>
      </c>
      <c r="C27" s="15" t="s">
        <v>0</v>
      </c>
      <c r="D27" s="16" t="s">
        <v>150</v>
      </c>
      <c r="E27" s="16" t="s">
        <v>150</v>
      </c>
      <c r="F27" s="16" t="s">
        <v>150</v>
      </c>
      <c r="G27" s="16" t="s">
        <v>150</v>
      </c>
      <c r="H27" s="16" t="s">
        <v>150</v>
      </c>
      <c r="I27" s="16" t="s">
        <v>150</v>
      </c>
      <c r="J27" s="16" t="s">
        <v>150</v>
      </c>
      <c r="K27" s="16" t="s">
        <v>150</v>
      </c>
      <c r="L27" s="16" t="s">
        <v>150</v>
      </c>
      <c r="M27" s="16" t="s">
        <v>150</v>
      </c>
      <c r="N27" s="16" t="s">
        <v>150</v>
      </c>
    </row>
    <row r="28" spans="1:14" s="1" customFormat="1" ht="72" customHeight="1" x14ac:dyDescent="0.35">
      <c r="A28" s="22" t="s">
        <v>9</v>
      </c>
      <c r="B28" s="22" t="s">
        <v>26</v>
      </c>
      <c r="C28" s="23" t="s">
        <v>133</v>
      </c>
      <c r="D28" s="7" t="s">
        <v>32</v>
      </c>
      <c r="E28" s="7" t="s">
        <v>43</v>
      </c>
      <c r="F28" s="7" t="s">
        <v>52</v>
      </c>
      <c r="G28" s="7" t="s">
        <v>64</v>
      </c>
      <c r="H28" s="7" t="s">
        <v>72</v>
      </c>
      <c r="I28" s="7" t="s">
        <v>81</v>
      </c>
      <c r="J28" s="7" t="s">
        <v>92</v>
      </c>
      <c r="K28" s="7" t="s">
        <v>103</v>
      </c>
      <c r="L28" s="7" t="s">
        <v>114</v>
      </c>
      <c r="M28" s="7" t="s">
        <v>121</v>
      </c>
      <c r="N28" s="7" t="s">
        <v>127</v>
      </c>
    </row>
    <row r="29" spans="1:14" s="19" customFormat="1" ht="25.5" customHeight="1" x14ac:dyDescent="0.35">
      <c r="A29" s="27" t="s">
        <v>149</v>
      </c>
      <c r="B29" s="28"/>
      <c r="C29" s="29"/>
      <c r="D29" s="21">
        <v>130400</v>
      </c>
      <c r="E29" s="21">
        <v>143000</v>
      </c>
      <c r="F29" s="21">
        <v>174329</v>
      </c>
      <c r="G29" s="21">
        <v>139000</v>
      </c>
      <c r="H29" s="21">
        <v>171600</v>
      </c>
      <c r="I29" s="21">
        <v>104671</v>
      </c>
      <c r="J29" s="21">
        <v>111920</v>
      </c>
      <c r="K29" s="21">
        <f>119920*0.87+1500+1200+7000</f>
        <v>114030.39999999999</v>
      </c>
      <c r="L29" s="21">
        <v>152000</v>
      </c>
      <c r="M29" s="21">
        <v>135000</v>
      </c>
      <c r="N29" s="21">
        <v>107222</v>
      </c>
    </row>
    <row r="30" spans="1:14" s="1" customFormat="1" ht="15" customHeight="1" x14ac:dyDescent="0.35">
      <c r="A30" s="4"/>
      <c r="B30" s="2"/>
      <c r="C30" s="1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s="14" customFormat="1" ht="32.5" customHeight="1" x14ac:dyDescent="0.35">
      <c r="A31" s="15" t="s">
        <v>148</v>
      </c>
      <c r="B31" s="15" t="s">
        <v>22</v>
      </c>
      <c r="C31" s="15" t="s">
        <v>0</v>
      </c>
      <c r="D31" s="16" t="s">
        <v>150</v>
      </c>
      <c r="E31" s="16" t="s">
        <v>150</v>
      </c>
      <c r="F31" s="16" t="s">
        <v>150</v>
      </c>
      <c r="G31" s="16" t="s">
        <v>150</v>
      </c>
      <c r="H31" s="16" t="s">
        <v>150</v>
      </c>
      <c r="I31" s="16" t="s">
        <v>150</v>
      </c>
      <c r="J31" s="16" t="s">
        <v>150</v>
      </c>
      <c r="K31" s="16" t="s">
        <v>150</v>
      </c>
      <c r="L31" s="16" t="s">
        <v>150</v>
      </c>
      <c r="M31" s="16" t="s">
        <v>150</v>
      </c>
      <c r="N31" s="16" t="s">
        <v>150</v>
      </c>
    </row>
    <row r="32" spans="1:14" s="1" customFormat="1" ht="72" customHeight="1" x14ac:dyDescent="0.35">
      <c r="A32" s="22" t="s">
        <v>10</v>
      </c>
      <c r="B32" s="22" t="s">
        <v>12</v>
      </c>
      <c r="C32" s="23" t="s">
        <v>142</v>
      </c>
      <c r="D32" s="7" t="s">
        <v>33</v>
      </c>
      <c r="E32" s="7" t="s">
        <v>44</v>
      </c>
      <c r="F32" s="7" t="s">
        <v>53</v>
      </c>
      <c r="G32" s="7"/>
      <c r="H32" s="7" t="s">
        <v>73</v>
      </c>
      <c r="I32" s="7" t="s">
        <v>82</v>
      </c>
      <c r="J32" s="7" t="s">
        <v>93</v>
      </c>
      <c r="K32" s="7" t="s">
        <v>93</v>
      </c>
      <c r="L32" s="7" t="s">
        <v>115</v>
      </c>
      <c r="M32" s="7" t="s">
        <v>93</v>
      </c>
      <c r="N32" s="7" t="s">
        <v>128</v>
      </c>
    </row>
    <row r="33" spans="1:14" s="19" customFormat="1" ht="25.5" customHeight="1" x14ac:dyDescent="0.35">
      <c r="A33" s="27" t="s">
        <v>149</v>
      </c>
      <c r="B33" s="28"/>
      <c r="C33" s="29"/>
      <c r="D33" s="21">
        <v>188200</v>
      </c>
      <c r="E33" s="21">
        <v>151000</v>
      </c>
      <c r="F33" s="21">
        <v>246954</v>
      </c>
      <c r="G33" s="21"/>
      <c r="H33" s="21">
        <v>340500</v>
      </c>
      <c r="I33" s="21">
        <v>148871</v>
      </c>
      <c r="J33" s="21">
        <v>171920</v>
      </c>
      <c r="K33" s="21">
        <f>171920*0.77+1500+1200+7000</f>
        <v>142078.39999999999</v>
      </c>
      <c r="L33" s="21">
        <v>248600</v>
      </c>
      <c r="M33" s="21">
        <v>185000</v>
      </c>
      <c r="N33" s="21">
        <v>141581</v>
      </c>
    </row>
    <row r="34" spans="1:14" s="1" customFormat="1" ht="15" customHeight="1" x14ac:dyDescent="0.35">
      <c r="A34" s="4"/>
      <c r="B34" s="2"/>
      <c r="C34" s="1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s="14" customFormat="1" ht="32.5" customHeight="1" x14ac:dyDescent="0.35">
      <c r="A35" s="15" t="s">
        <v>148</v>
      </c>
      <c r="B35" s="15" t="s">
        <v>22</v>
      </c>
      <c r="C35" s="15" t="s">
        <v>0</v>
      </c>
      <c r="D35" s="16" t="s">
        <v>150</v>
      </c>
      <c r="E35" s="16" t="s">
        <v>150</v>
      </c>
      <c r="F35" s="16" t="s">
        <v>150</v>
      </c>
      <c r="G35" s="16" t="s">
        <v>150</v>
      </c>
      <c r="H35" s="16" t="s">
        <v>150</v>
      </c>
      <c r="I35" s="16" t="s">
        <v>150</v>
      </c>
      <c r="J35" s="16" t="s">
        <v>150</v>
      </c>
      <c r="K35" s="16" t="s">
        <v>150</v>
      </c>
      <c r="L35" s="16" t="s">
        <v>150</v>
      </c>
      <c r="M35" s="16" t="s">
        <v>150</v>
      </c>
      <c r="N35" s="16" t="s">
        <v>150</v>
      </c>
    </row>
    <row r="36" spans="1:14" s="1" customFormat="1" ht="72" customHeight="1" x14ac:dyDescent="0.35">
      <c r="A36" s="22" t="s">
        <v>11</v>
      </c>
      <c r="B36" s="22" t="s">
        <v>14</v>
      </c>
      <c r="C36" s="23" t="s">
        <v>143</v>
      </c>
      <c r="D36" s="7" t="s">
        <v>34</v>
      </c>
      <c r="E36" s="7"/>
      <c r="F36" s="7" t="s">
        <v>54</v>
      </c>
      <c r="G36" s="7"/>
      <c r="H36" s="7" t="s">
        <v>74</v>
      </c>
      <c r="I36" s="7"/>
      <c r="J36" s="7"/>
      <c r="K36" s="7"/>
      <c r="L36" s="7"/>
      <c r="M36" s="7"/>
      <c r="N36" s="7"/>
    </row>
    <row r="37" spans="1:14" s="19" customFormat="1" ht="25.5" customHeight="1" x14ac:dyDescent="0.35">
      <c r="A37" s="27" t="s">
        <v>149</v>
      </c>
      <c r="B37" s="28"/>
      <c r="C37" s="29"/>
      <c r="D37" s="21">
        <v>242000</v>
      </c>
      <c r="E37" s="21"/>
      <c r="F37" s="21">
        <v>332869</v>
      </c>
      <c r="G37" s="21"/>
      <c r="H37" s="21">
        <v>444900</v>
      </c>
      <c r="I37" s="20"/>
      <c r="J37" s="21"/>
      <c r="K37" s="21"/>
      <c r="L37" s="21"/>
      <c r="M37" s="21"/>
      <c r="N37" s="21"/>
    </row>
    <row r="38" spans="1:14" s="1" customFormat="1" ht="15" customHeight="1" x14ac:dyDescent="0.35">
      <c r="A38" s="4"/>
      <c r="B38" s="2"/>
      <c r="C38" s="1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s="10" customFormat="1" ht="34" customHeight="1" x14ac:dyDescent="0.35">
      <c r="A39" s="26" t="s">
        <v>30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s="1" customFormat="1" ht="15" customHeight="1" x14ac:dyDescent="0.35">
      <c r="A40" s="4"/>
      <c r="B40" s="2"/>
      <c r="C40" s="1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s="14" customFormat="1" ht="32.5" customHeight="1" x14ac:dyDescent="0.35">
      <c r="A41" s="15" t="s">
        <v>148</v>
      </c>
      <c r="B41" s="15" t="s">
        <v>22</v>
      </c>
      <c r="C41" s="15" t="s">
        <v>0</v>
      </c>
      <c r="D41" s="16" t="s">
        <v>150</v>
      </c>
      <c r="E41" s="16" t="s">
        <v>150</v>
      </c>
      <c r="F41" s="16" t="s">
        <v>150</v>
      </c>
      <c r="G41" s="16" t="s">
        <v>150</v>
      </c>
      <c r="H41" s="16" t="s">
        <v>150</v>
      </c>
      <c r="I41" s="16" t="s">
        <v>150</v>
      </c>
      <c r="J41" s="16" t="s">
        <v>150</v>
      </c>
      <c r="K41" s="16" t="s">
        <v>150</v>
      </c>
      <c r="L41" s="16" t="s">
        <v>150</v>
      </c>
      <c r="M41" s="16" t="s">
        <v>150</v>
      </c>
      <c r="N41" s="16" t="s">
        <v>150</v>
      </c>
    </row>
    <row r="42" spans="1:14" s="1" customFormat="1" ht="72" customHeight="1" x14ac:dyDescent="0.35">
      <c r="A42" s="22" t="s">
        <v>13</v>
      </c>
      <c r="B42" s="22" t="s">
        <v>27</v>
      </c>
      <c r="C42" s="23" t="s">
        <v>144</v>
      </c>
      <c r="D42" s="7" t="s">
        <v>35</v>
      </c>
      <c r="E42" s="7" t="s">
        <v>45</v>
      </c>
      <c r="F42" s="7" t="s">
        <v>55</v>
      </c>
      <c r="G42" s="7"/>
      <c r="H42" s="7"/>
      <c r="I42" s="7" t="s">
        <v>83</v>
      </c>
      <c r="J42" s="7" t="s">
        <v>94</v>
      </c>
      <c r="K42" s="7" t="s">
        <v>104</v>
      </c>
      <c r="L42" s="7"/>
      <c r="M42" s="7" t="s">
        <v>122</v>
      </c>
      <c r="N42" s="7" t="s">
        <v>129</v>
      </c>
    </row>
    <row r="43" spans="1:14" s="19" customFormat="1" ht="25.5" customHeight="1" x14ac:dyDescent="0.35">
      <c r="A43" s="27" t="s">
        <v>149</v>
      </c>
      <c r="B43" s="28"/>
      <c r="C43" s="29"/>
      <c r="D43" s="21">
        <v>175100</v>
      </c>
      <c r="E43" s="21">
        <v>165000</v>
      </c>
      <c r="F43" s="21">
        <v>533922</v>
      </c>
      <c r="G43" s="21"/>
      <c r="H43" s="21"/>
      <c r="I43" s="21">
        <v>182302</v>
      </c>
      <c r="J43" s="21">
        <v>209440</v>
      </c>
      <c r="K43" s="21">
        <f>167920*0.77+25520*0.77+1500+1200+7000</f>
        <v>158648.80000000002</v>
      </c>
      <c r="L43" s="21"/>
      <c r="M43" s="21">
        <v>199000</v>
      </c>
      <c r="N43" s="21">
        <v>164388</v>
      </c>
    </row>
    <row r="44" spans="1:14" s="1" customFormat="1" ht="15" customHeight="1" x14ac:dyDescent="0.35">
      <c r="A44" s="4"/>
      <c r="B44" s="2"/>
      <c r="C44" s="1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s="14" customFormat="1" ht="32.5" customHeight="1" x14ac:dyDescent="0.35">
      <c r="A45" s="15" t="s">
        <v>148</v>
      </c>
      <c r="B45" s="15" t="s">
        <v>22</v>
      </c>
      <c r="C45" s="15" t="s">
        <v>0</v>
      </c>
      <c r="D45" s="16" t="s">
        <v>150</v>
      </c>
      <c r="E45" s="16" t="s">
        <v>150</v>
      </c>
      <c r="F45" s="16" t="s">
        <v>150</v>
      </c>
      <c r="G45" s="16" t="s">
        <v>150</v>
      </c>
      <c r="H45" s="16" t="s">
        <v>150</v>
      </c>
      <c r="I45" s="16" t="s">
        <v>150</v>
      </c>
      <c r="J45" s="16" t="s">
        <v>150</v>
      </c>
      <c r="K45" s="16" t="s">
        <v>150</v>
      </c>
      <c r="L45" s="16" t="s">
        <v>150</v>
      </c>
      <c r="M45" s="16" t="s">
        <v>150</v>
      </c>
      <c r="N45" s="16" t="s">
        <v>150</v>
      </c>
    </row>
    <row r="46" spans="1:14" s="1" customFormat="1" ht="72" customHeight="1" x14ac:dyDescent="0.35">
      <c r="A46" s="22" t="s">
        <v>15</v>
      </c>
      <c r="B46" s="22" t="s">
        <v>17</v>
      </c>
      <c r="C46" s="23" t="s">
        <v>146</v>
      </c>
      <c r="D46" s="7" t="s">
        <v>36</v>
      </c>
      <c r="E46" s="7" t="s">
        <v>46</v>
      </c>
      <c r="F46" s="7" t="s">
        <v>56</v>
      </c>
      <c r="G46" s="7" t="s">
        <v>65</v>
      </c>
      <c r="H46" s="7" t="s">
        <v>75</v>
      </c>
      <c r="I46" s="7" t="s">
        <v>84</v>
      </c>
      <c r="J46" s="7" t="s">
        <v>95</v>
      </c>
      <c r="K46" s="7" t="s">
        <v>105</v>
      </c>
      <c r="L46" s="7" t="s">
        <v>116</v>
      </c>
      <c r="M46" s="7" t="s">
        <v>123</v>
      </c>
      <c r="N46" s="7" t="s">
        <v>130</v>
      </c>
    </row>
    <row r="47" spans="1:14" s="19" customFormat="1" ht="25.5" customHeight="1" x14ac:dyDescent="0.35">
      <c r="A47" s="27" t="s">
        <v>149</v>
      </c>
      <c r="B47" s="28"/>
      <c r="C47" s="29"/>
      <c r="D47" s="21">
        <v>232500</v>
      </c>
      <c r="E47" s="21">
        <v>173000</v>
      </c>
      <c r="F47" s="21">
        <v>326277</v>
      </c>
      <c r="G47" s="21">
        <v>549000</v>
      </c>
      <c r="H47" s="21">
        <v>507200</v>
      </c>
      <c r="I47" s="21">
        <v>232622</v>
      </c>
      <c r="J47" s="21">
        <v>217440</v>
      </c>
      <c r="K47" s="21">
        <f>215920*0.77+42320*0.77+1500+1200+8000</f>
        <v>209544.8</v>
      </c>
      <c r="L47" s="21">
        <v>361000</v>
      </c>
      <c r="M47" s="21">
        <v>224500</v>
      </c>
      <c r="N47" s="21">
        <v>212668</v>
      </c>
    </row>
    <row r="48" spans="1:14" s="1" customFormat="1" ht="15" customHeight="1" x14ac:dyDescent="0.35">
      <c r="A48" s="4"/>
      <c r="B48" s="2"/>
      <c r="C48" s="1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s="14" customFormat="1" ht="32.5" customHeight="1" x14ac:dyDescent="0.35">
      <c r="A49" s="15" t="s">
        <v>148</v>
      </c>
      <c r="B49" s="15" t="s">
        <v>22</v>
      </c>
      <c r="C49" s="15" t="s">
        <v>0</v>
      </c>
      <c r="D49" s="16" t="s">
        <v>150</v>
      </c>
      <c r="E49" s="16" t="s">
        <v>150</v>
      </c>
      <c r="F49" s="16" t="s">
        <v>150</v>
      </c>
      <c r="G49" s="16" t="s">
        <v>150</v>
      </c>
      <c r="H49" s="16" t="s">
        <v>150</v>
      </c>
      <c r="I49" s="16" t="s">
        <v>150</v>
      </c>
      <c r="J49" s="16" t="s">
        <v>150</v>
      </c>
      <c r="K49" s="16" t="s">
        <v>150</v>
      </c>
      <c r="L49" s="16" t="s">
        <v>150</v>
      </c>
      <c r="M49" s="16" t="s">
        <v>150</v>
      </c>
      <c r="N49" s="16" t="s">
        <v>150</v>
      </c>
    </row>
    <row r="50" spans="1:14" s="1" customFormat="1" ht="72" customHeight="1" x14ac:dyDescent="0.35">
      <c r="A50" s="22" t="s">
        <v>16</v>
      </c>
      <c r="B50" s="22" t="s">
        <v>19</v>
      </c>
      <c r="C50" s="23" t="s">
        <v>145</v>
      </c>
      <c r="D50" s="7" t="s">
        <v>37</v>
      </c>
      <c r="E50" s="7" t="s">
        <v>47</v>
      </c>
      <c r="F50" s="7" t="s">
        <v>57</v>
      </c>
      <c r="G50" s="7" t="s">
        <v>66</v>
      </c>
      <c r="H50" s="7" t="s">
        <v>76</v>
      </c>
      <c r="I50" s="7" t="s">
        <v>85</v>
      </c>
      <c r="J50" s="7" t="s">
        <v>96</v>
      </c>
      <c r="K50" s="7" t="s">
        <v>106</v>
      </c>
      <c r="L50" s="7" t="s">
        <v>117</v>
      </c>
      <c r="M50" s="7" t="s">
        <v>124</v>
      </c>
      <c r="N50" s="7" t="s">
        <v>131</v>
      </c>
    </row>
    <row r="51" spans="1:14" s="19" customFormat="1" ht="25.5" customHeight="1" x14ac:dyDescent="0.35">
      <c r="A51" s="27" t="s">
        <v>149</v>
      </c>
      <c r="B51" s="28"/>
      <c r="C51" s="29"/>
      <c r="D51" s="21">
        <v>271000</v>
      </c>
      <c r="E51" s="21">
        <v>365000</v>
      </c>
      <c r="F51" s="21">
        <v>393341</v>
      </c>
      <c r="G51" s="21">
        <v>399000</v>
      </c>
      <c r="H51" s="21">
        <v>359500</v>
      </c>
      <c r="I51" s="21">
        <v>277502</v>
      </c>
      <c r="J51" s="21">
        <v>309440</v>
      </c>
      <c r="K51" s="21">
        <f>263920*0.77+45520*0.77+1500+1200+8000</f>
        <v>248968.8</v>
      </c>
      <c r="L51" s="21">
        <v>426000</v>
      </c>
      <c r="M51" s="21">
        <v>325000</v>
      </c>
      <c r="N51" s="21">
        <v>266833</v>
      </c>
    </row>
    <row r="52" spans="1:14" s="1" customFormat="1" ht="15" customHeight="1" x14ac:dyDescent="0.35">
      <c r="A52" s="4"/>
      <c r="B52" s="2"/>
      <c r="C52" s="1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s="14" customFormat="1" ht="32.5" customHeight="1" x14ac:dyDescent="0.35">
      <c r="A53" s="15" t="s">
        <v>148</v>
      </c>
      <c r="B53" s="15" t="s">
        <v>22</v>
      </c>
      <c r="C53" s="15" t="s">
        <v>0</v>
      </c>
      <c r="D53" s="16" t="s">
        <v>150</v>
      </c>
      <c r="E53" s="16" t="s">
        <v>150</v>
      </c>
      <c r="F53" s="16" t="s">
        <v>150</v>
      </c>
      <c r="G53" s="16" t="s">
        <v>150</v>
      </c>
      <c r="H53" s="16" t="s">
        <v>150</v>
      </c>
      <c r="I53" s="16" t="s">
        <v>150</v>
      </c>
      <c r="J53" s="16" t="s">
        <v>150</v>
      </c>
      <c r="K53" s="16" t="s">
        <v>150</v>
      </c>
      <c r="L53" s="16" t="s">
        <v>150</v>
      </c>
      <c r="M53" s="16" t="s">
        <v>150</v>
      </c>
      <c r="N53" s="16" t="s">
        <v>150</v>
      </c>
    </row>
    <row r="54" spans="1:14" s="1" customFormat="1" ht="72" customHeight="1" x14ac:dyDescent="0.35">
      <c r="A54" s="22" t="s">
        <v>18</v>
      </c>
      <c r="B54" s="22" t="s">
        <v>28</v>
      </c>
      <c r="C54" s="23" t="s">
        <v>138</v>
      </c>
      <c r="D54" s="7"/>
      <c r="E54" s="7" t="s">
        <v>48</v>
      </c>
      <c r="F54" s="7" t="s">
        <v>58</v>
      </c>
      <c r="G54" s="7" t="s">
        <v>67</v>
      </c>
      <c r="H54" s="7" t="s">
        <v>77</v>
      </c>
      <c r="I54" s="7" t="s">
        <v>134</v>
      </c>
      <c r="J54" s="7" t="s">
        <v>97</v>
      </c>
      <c r="K54" s="7" t="s">
        <v>107</v>
      </c>
      <c r="L54" s="7" t="s">
        <v>118</v>
      </c>
      <c r="M54" s="7" t="s">
        <v>125</v>
      </c>
      <c r="N54" s="7"/>
    </row>
    <row r="55" spans="1:14" s="19" customFormat="1" ht="25.5" customHeight="1" x14ac:dyDescent="0.35">
      <c r="A55" s="27" t="s">
        <v>149</v>
      </c>
      <c r="B55" s="28"/>
      <c r="C55" s="29"/>
      <c r="D55" s="20"/>
      <c r="E55" s="21">
        <v>375000</v>
      </c>
      <c r="F55" s="21">
        <v>437005</v>
      </c>
      <c r="G55" s="21">
        <v>499500</v>
      </c>
      <c r="H55" s="21">
        <v>469100</v>
      </c>
      <c r="I55" s="24">
        <v>416222</v>
      </c>
      <c r="J55" s="21">
        <v>600000</v>
      </c>
      <c r="K55" s="21">
        <f>263920*0.77+84920*0.77+7672*0.77+1500+1200+8000</f>
        <v>285214.24</v>
      </c>
      <c r="L55" s="21">
        <v>436000</v>
      </c>
      <c r="M55" s="21">
        <v>490000</v>
      </c>
      <c r="N55" s="21"/>
    </row>
    <row r="56" spans="1:14" s="1" customFormat="1" ht="15" customHeight="1" x14ac:dyDescent="0.35">
      <c r="A56" s="4"/>
      <c r="B56" s="2"/>
      <c r="C56" s="1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s="14" customFormat="1" ht="32.5" customHeight="1" x14ac:dyDescent="0.35">
      <c r="A57" s="15" t="s">
        <v>148</v>
      </c>
      <c r="B57" s="15" t="s">
        <v>22</v>
      </c>
      <c r="C57" s="15" t="s">
        <v>0</v>
      </c>
      <c r="D57" s="16" t="s">
        <v>150</v>
      </c>
      <c r="E57" s="16" t="s">
        <v>150</v>
      </c>
      <c r="F57" s="16" t="s">
        <v>150</v>
      </c>
      <c r="G57" s="16" t="s">
        <v>150</v>
      </c>
      <c r="H57" s="16" t="s">
        <v>150</v>
      </c>
      <c r="I57" s="16" t="s">
        <v>150</v>
      </c>
      <c r="J57" s="16" t="s">
        <v>150</v>
      </c>
      <c r="K57" s="16" t="s">
        <v>150</v>
      </c>
      <c r="L57" s="16" t="s">
        <v>150</v>
      </c>
      <c r="M57" s="16" t="s">
        <v>150</v>
      </c>
      <c r="N57" s="16" t="s">
        <v>150</v>
      </c>
    </row>
    <row r="58" spans="1:14" s="1" customFormat="1" ht="72" customHeight="1" x14ac:dyDescent="0.35">
      <c r="A58" s="22" t="s">
        <v>20</v>
      </c>
      <c r="B58" s="22" t="s">
        <v>29</v>
      </c>
      <c r="C58" s="23" t="s">
        <v>147</v>
      </c>
      <c r="D58" s="7"/>
      <c r="E58" s="7"/>
      <c r="F58" s="7" t="s">
        <v>59</v>
      </c>
      <c r="G58" s="7"/>
      <c r="H58" s="7" t="s">
        <v>78</v>
      </c>
      <c r="I58" s="7"/>
      <c r="J58" s="7" t="s">
        <v>98</v>
      </c>
      <c r="K58" s="7"/>
      <c r="L58" s="7"/>
      <c r="M58" s="7"/>
      <c r="N58" s="7"/>
    </row>
    <row r="59" spans="1:14" s="19" customFormat="1" ht="25.5" customHeight="1" x14ac:dyDescent="0.35">
      <c r="A59" s="27" t="s">
        <v>149</v>
      </c>
      <c r="B59" s="28"/>
      <c r="C59" s="29"/>
      <c r="D59" s="20"/>
      <c r="E59" s="21"/>
      <c r="F59" s="21">
        <v>736692</v>
      </c>
      <c r="G59" s="21"/>
      <c r="H59" s="21">
        <v>1120900</v>
      </c>
      <c r="I59" s="20"/>
      <c r="J59" s="21">
        <v>654000</v>
      </c>
      <c r="K59" s="21"/>
      <c r="L59" s="21"/>
      <c r="M59" s="21"/>
      <c r="N59" s="21"/>
    </row>
    <row r="60" spans="1:14" s="1" customFormat="1" ht="8.25" customHeight="1" x14ac:dyDescent="0.35">
      <c r="C60" s="5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</sheetData>
  <mergeCells count="16">
    <mergeCell ref="A43:C43"/>
    <mergeCell ref="A47:C47"/>
    <mergeCell ref="A51:C51"/>
    <mergeCell ref="A55:C55"/>
    <mergeCell ref="A59:C59"/>
    <mergeCell ref="A3:N3"/>
    <mergeCell ref="A39:N39"/>
    <mergeCell ref="A17:N17"/>
    <mergeCell ref="A7:C7"/>
    <mergeCell ref="A11:C11"/>
    <mergeCell ref="A15:C15"/>
    <mergeCell ref="A21:C21"/>
    <mergeCell ref="A25:C25"/>
    <mergeCell ref="A29:C29"/>
    <mergeCell ref="A33:C33"/>
    <mergeCell ref="A37:C37"/>
  </mergeCells>
  <dataValidations count="1">
    <dataValidation type="decimal" allowBlank="1" showInputMessage="1" showErrorMessage="1" errorTitle="Endast priser" error="Endast priser får anges i denna kolumn" sqref="D37 E7 E11 E15 D21:F21 D25:F25 D33:F33 F37 D43:F43 F59 G15 G7:H7 G11:H11 H37 H59 H21:I21 H25:I25 D29:I29 H33:I33 I43 D47:I47 D51:I51 E55:I55 J11 J15 J59 J21:K21 J25:K25 J29:K29 J33:K33 J43:K43 L11 L15 J55:M55 J51:N51 J47:N47 M43:N43 M33:N33 M29:N29 M25:N25 M21:N21 J7:N7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ignoredErrors>
    <ignoredError sqref="K55 K7 K21 K25 K29 K33 K43 K47 K5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1A. Gräsklippare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Ali Muhammed</cp:lastModifiedBy>
  <cp:lastPrinted>2024-06-18T04:45:08Z</cp:lastPrinted>
  <dcterms:created xsi:type="dcterms:W3CDTF">2024-06-17T14:13:55Z</dcterms:created>
  <dcterms:modified xsi:type="dcterms:W3CDTF">2025-01-02T07:20:16Z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